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<sst xmlns="http://schemas.openxmlformats.org/spreadsheetml/2006/main" count="221" uniqueCount="110">
  <si>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</si>
  <si>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</si>
  <si>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</si>
  <si>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</si>
  <si>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</si>
  <si>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</si>
  <si>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</si>
  <si>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</si>
  <si>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</si>
  <si>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</si>
  <si>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</si>
  <si>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</si>
  <si>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</si>
  <si>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</si>
  <si>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</si>
  <si>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</si>
  <si>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</si>
  <si>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</si>
  <si>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</si>
  <si>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</si>
  <si>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</si>
  <si>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</si>
  <si>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</si>
  <si>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</si>
  <si>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</si>
  <si>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</si>
  <si>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</si>
  <si>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</si>
  <si>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</si>
  <si>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</si>
  <si>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</si>
  <si>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</si>
  <si>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</si>
  <si>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</si>
  <si>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</si>
  <si>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</si>
  <si>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</si>
  <si>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</si>
  <si>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</si>
  <si>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</si>
  <si>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</si>
  <si>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</si>
  <si>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</si>
  <si>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</si>
  <si>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</si>
  <si>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</si>
  <si>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</si>
  <si>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</si>
  <si>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</si>
  <si>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</si>
  <si>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</si>
  <si>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</si>
  <si>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</si>
  <si>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</si>
  <si>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</si>
  <si>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</si>
  <si>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</si>
  <si>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</si>
  <si>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</si>
  <si>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</si>
  <si>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</si>
  <si>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</si>
  <si>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</si>
  <si>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</si>
  <si>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</si>
  <si>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</si>
  <si>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</si>
  <si>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</si>
  <si>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</si>
  <si>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</si>
  <si>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</si>
  <si>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</si>
  <si>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</si>
  <si>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</si>
  <si>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</si>
  <si>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</si>
  <si>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</si>
  <si>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</si>
  <si>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</si>
  <si>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</si>
  <si>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</si>
  <si>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</si>
  <si>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</si>
  <si>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</si>
  <si>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</si>
  <si>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</si>
  <si>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</si>
  <si>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</si>
  <si>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</si>
  <si>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</si>
  <si>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</si>
  <si>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</si>
  <si>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</si>
  <si>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</si>
  <si>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</si>
  <si>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</si>
  <si>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</si>
  <si>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</si>
  <si>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</si>
  <si>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</si>
  <si>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</si>
  <si>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</si>
  <si>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</si>
  <si>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</si>
  <si>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</si>
  <si>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</si>
  <si>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</si>
  <si>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総費用と地方債償還金にしめる総収益の比率　有収水量の減から総収入が減り今回の比率は56.53％に下がったが、総費用に占める経費の見直し等で改善を図っていきたい。
④企業債残高対事業規模比較率　料金収入に対する企業債残高の割合。大きい事業が無く近年は起債残高の減少に合わせ年々数値が下がっている。今後、償還開始の起債や機能強化事業の借入起債などが出てくるので、事業と返済額のバランスに留意し進めていく。
⑤経費回収率　使用料で賄うべき経費の比率　現在は40.53％。経費の大きい割合を占める起債償還額の推移に留意し、今後経費回収率の改善に努める。
⑥汚水処理原価　１㎥当たり汚水処理に要した費用。　近年は類似団体と近い値で推移したが、今回は有収水量の減により2.18％減少した。経費の見直し等で改善に努める。
⑦施設利用率　施設の処理能力（一日）に対する日平均の処理水量の割合。類似団体平均値よりは高い数値となっているが、季節や天候で変動があるため、今後も水洗化を普及させ処理場利用率の上昇を図る。
⑧水洗化率　処理区域内汚水処理人口割合。水洗化率は少しずつ上昇中。水洗化率増加が公共水域の水質改善や料金収入の増加に繋がるため、引き続き接続率増加に努める。
</t>
    <phoneticPr fontId="4"/>
  </si>
  <si>
    <t xml:space="preserve">　整備が始まった昭和61年から整備を開始していて、30年が経過し、各地の処理場では改修が必要との判断が出ている。改修（機能強化）に取りかかっているので、経営への影響を考慮しながら、今後の改修・更正に対応していきたい。
</t>
    <phoneticPr fontId="4"/>
  </si>
  <si>
    <t xml:space="preserve">　使用料金は秋田県の平均を下回っており、今後、市民の理解を得られる範囲で段階的な料金改定により、収入の増加につなげたい。
　各地の面整備は終え、建設工事に要した起債元利償還金が、経費に大きな影響を及ぼしている。今後、施設の改修など新たに行っていくことになるので、低金利の借入や借換債の機会があれば積極的に利用する。また、事業を見直し、費用の削減に努める。
　維持管理費、資本費を使用料金でまかなう事が公営企業会計の原則であるが、現在は維持管理費の一部充当となっている。水洗化率の向上、適正な料金価格設定、経費の見直しによる削減で各経営指標の向上を目指し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</si>
</sst>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792512"/>
        <c:axId val="1537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53792512"/>
        <c:axId val="153794432"/>
      </c:lineChart>
      <c:dateAx>
        <c:axId val="153792512"/>
        <c:scaling>
          <c:orientation val="minMax"/>
        </c:scaling>
        <c:delete val="1"/>
        <c:axPos val="b"/>
        <c:numFmt formatCode="ge" sourceLinked="1"/>
        <c:majorTickMark val="none"/>
        <c:minorTickMark val="none"/>
        <c:tickLblPos val="none"/>
        <c:crossAx val="153794432"/>
        <c:crosses val="autoZero"/>
        <c:auto val="1"/>
        <c:lblOffset val="100"/>
        <c:baseTimeUnit val="years"/>
      </c:dateAx>
      <c:valAx>
        <c:axId val="1537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925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61.78</c:v>
                </c:pt>
                <c:pt idx="1">
                  <c:v>66.180000000000007</c:v>
                </c:pt>
                <c:pt idx="2">
                  <c:v>63.72</c:v>
                </c:pt>
                <c:pt idx="3">
                  <c:v>64.680000000000007</c:v>
                </c:pt>
                <c:pt idx="4">
                  <c:v>59.36</c:v>
                </c:pt>
              </c:numCache>
            </c:numRef>
          </c:val>
        </c:ser>
        <c:dLbls>
          <c:showLegendKey val="0"/>
          <c:showVal val="0"/>
          <c:showCatName val="0"/>
          <c:showSerName val="0"/>
          <c:showPercent val="0"/>
          <c:showBubbleSize val="0"/>
        </c:dLbls>
        <c:gapWidth val="150"/>
        <c:axId val="159990144"/>
        <c:axId val="1599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59990144"/>
        <c:axId val="159992064"/>
      </c:lineChart>
      <c:dateAx>
        <c:axId val="159990144"/>
        <c:scaling>
          <c:orientation val="minMax"/>
        </c:scaling>
        <c:delete val="1"/>
        <c:axPos val="b"/>
        <c:numFmt formatCode="ge" sourceLinked="1"/>
        <c:majorTickMark val="none"/>
        <c:minorTickMark val="none"/>
        <c:tickLblPos val="none"/>
        <c:crossAx val="159992064"/>
        <c:crosses val="autoZero"/>
        <c:auto val="1"/>
        <c:lblOffset val="100"/>
        <c:baseTimeUnit val="years"/>
      </c:dateAx>
      <c:valAx>
        <c:axId val="1599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61.71</c:v>
                </c:pt>
                <c:pt idx="1">
                  <c:v>62.98</c:v>
                </c:pt>
                <c:pt idx="2">
                  <c:v>68.62</c:v>
                </c:pt>
                <c:pt idx="3">
                  <c:v>70.31</c:v>
                </c:pt>
                <c:pt idx="4">
                  <c:v>71.05</c:v>
                </c:pt>
              </c:numCache>
            </c:numRef>
          </c:val>
        </c:ser>
        <c:dLbls>
          <c:showLegendKey val="0"/>
          <c:showVal val="0"/>
          <c:showCatName val="0"/>
          <c:showSerName val="0"/>
          <c:showPercent val="0"/>
          <c:showBubbleSize val="0"/>
        </c:dLbls>
        <c:gapWidth val="150"/>
        <c:axId val="160022528"/>
        <c:axId val="1600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60022528"/>
        <c:axId val="160024448"/>
      </c:lineChart>
      <c:dateAx>
        <c:axId val="160022528"/>
        <c:scaling>
          <c:orientation val="minMax"/>
        </c:scaling>
        <c:delete val="1"/>
        <c:axPos val="b"/>
        <c:numFmt formatCode="ge" sourceLinked="1"/>
        <c:majorTickMark val="none"/>
        <c:minorTickMark val="none"/>
        <c:tickLblPos val="none"/>
        <c:crossAx val="160024448"/>
        <c:crosses val="autoZero"/>
        <c:auto val="1"/>
        <c:lblOffset val="100"/>
        <c:baseTimeUnit val="years"/>
      </c:dateAx>
      <c:valAx>
        <c:axId val="1600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70.59</c:v>
                </c:pt>
                <c:pt idx="1">
                  <c:v>64.03</c:v>
                </c:pt>
                <c:pt idx="2">
                  <c:v>62.32</c:v>
                </c:pt>
                <c:pt idx="3">
                  <c:v>62.36</c:v>
                </c:pt>
                <c:pt idx="4">
                  <c:v>56.53</c:v>
                </c:pt>
              </c:numCache>
            </c:numRef>
          </c:val>
        </c:ser>
        <c:dLbls>
          <c:showLegendKey val="0"/>
          <c:showVal val="0"/>
          <c:showCatName val="0"/>
          <c:showSerName val="0"/>
          <c:showPercent val="0"/>
          <c:showBubbleSize val="0"/>
        </c:dLbls>
        <c:gapWidth val="150"/>
        <c:axId val="153709952"/>
        <c:axId val="1537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09952"/>
        <c:axId val="153712128"/>
      </c:lineChart>
      <c:dateAx>
        <c:axId val="153709952"/>
        <c:scaling>
          <c:orientation val="minMax"/>
        </c:scaling>
        <c:delete val="1"/>
        <c:axPos val="b"/>
        <c:numFmt formatCode="ge" sourceLinked="1"/>
        <c:majorTickMark val="none"/>
        <c:minorTickMark val="none"/>
        <c:tickLblPos val="none"/>
        <c:crossAx val="153712128"/>
        <c:crosses val="autoZero"/>
        <c:auto val="1"/>
        <c:lblOffset val="100"/>
        <c:baseTimeUnit val="years"/>
      </c:dateAx>
      <c:valAx>
        <c:axId val="1537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734144"/>
        <c:axId val="1597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34144"/>
        <c:axId val="159782016"/>
      </c:lineChart>
      <c:dateAx>
        <c:axId val="153734144"/>
        <c:scaling>
          <c:orientation val="minMax"/>
        </c:scaling>
        <c:delete val="1"/>
        <c:axPos val="b"/>
        <c:numFmt formatCode="ge" sourceLinked="1"/>
        <c:majorTickMark val="none"/>
        <c:minorTickMark val="none"/>
        <c:tickLblPos val="none"/>
        <c:crossAx val="159782016"/>
        <c:crosses val="autoZero"/>
        <c:auto val="1"/>
        <c:lblOffset val="100"/>
        <c:baseTimeUnit val="years"/>
      </c:dateAx>
      <c:valAx>
        <c:axId val="1597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809920"/>
        <c:axId val="1598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809920"/>
        <c:axId val="159811840"/>
      </c:lineChart>
      <c:dateAx>
        <c:axId val="159809920"/>
        <c:scaling>
          <c:orientation val="minMax"/>
        </c:scaling>
        <c:delete val="1"/>
        <c:axPos val="b"/>
        <c:numFmt formatCode="ge" sourceLinked="1"/>
        <c:majorTickMark val="none"/>
        <c:minorTickMark val="none"/>
        <c:tickLblPos val="none"/>
        <c:crossAx val="159811840"/>
        <c:crosses val="autoZero"/>
        <c:auto val="1"/>
        <c:lblOffset val="100"/>
        <c:baseTimeUnit val="years"/>
      </c:dateAx>
      <c:valAx>
        <c:axId val="1598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247616"/>
        <c:axId val="1612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247616"/>
        <c:axId val="161249536"/>
      </c:lineChart>
      <c:dateAx>
        <c:axId val="161247616"/>
        <c:scaling>
          <c:orientation val="minMax"/>
        </c:scaling>
        <c:delete val="1"/>
        <c:axPos val="b"/>
        <c:numFmt formatCode="ge" sourceLinked="1"/>
        <c:majorTickMark val="none"/>
        <c:minorTickMark val="none"/>
        <c:tickLblPos val="none"/>
        <c:crossAx val="161249536"/>
        <c:crosses val="autoZero"/>
        <c:auto val="1"/>
        <c:lblOffset val="100"/>
        <c:baseTimeUnit val="years"/>
      </c:dateAx>
      <c:valAx>
        <c:axId val="1612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276288"/>
        <c:axId val="1612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276288"/>
        <c:axId val="161278208"/>
      </c:lineChart>
      <c:dateAx>
        <c:axId val="161276288"/>
        <c:scaling>
          <c:orientation val="minMax"/>
        </c:scaling>
        <c:delete val="1"/>
        <c:axPos val="b"/>
        <c:numFmt formatCode="ge" sourceLinked="1"/>
        <c:majorTickMark val="none"/>
        <c:minorTickMark val="none"/>
        <c:tickLblPos val="none"/>
        <c:crossAx val="161278208"/>
        <c:crosses val="autoZero"/>
        <c:auto val="1"/>
        <c:lblOffset val="100"/>
        <c:baseTimeUnit val="years"/>
      </c:dateAx>
      <c:valAx>
        <c:axId val="1612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1522.07</c:v>
                </c:pt>
                <c:pt idx="1">
                  <c:v>1373.03</c:v>
                </c:pt>
                <c:pt idx="2">
                  <c:v>1214.0999999999999</c:v>
                </c:pt>
                <c:pt idx="3">
                  <c:v>1086.19</c:v>
                </c:pt>
                <c:pt idx="4">
                  <c:v>924.25</c:v>
                </c:pt>
              </c:numCache>
            </c:numRef>
          </c:val>
        </c:ser>
        <c:dLbls>
          <c:showLegendKey val="0"/>
          <c:showVal val="0"/>
          <c:showCatName val="0"/>
          <c:showSerName val="0"/>
          <c:showPercent val="0"/>
          <c:showBubbleSize val="0"/>
        </c:dLbls>
        <c:gapWidth val="150"/>
        <c:axId val="159852800"/>
        <c:axId val="1598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59852800"/>
        <c:axId val="159891840"/>
      </c:lineChart>
      <c:dateAx>
        <c:axId val="159852800"/>
        <c:scaling>
          <c:orientation val="minMax"/>
        </c:scaling>
        <c:delete val="1"/>
        <c:axPos val="b"/>
        <c:numFmt formatCode="ge" sourceLinked="1"/>
        <c:majorTickMark val="none"/>
        <c:minorTickMark val="none"/>
        <c:tickLblPos val="none"/>
        <c:crossAx val="159891840"/>
        <c:crosses val="autoZero"/>
        <c:auto val="1"/>
        <c:lblOffset val="100"/>
        <c:baseTimeUnit val="years"/>
      </c:dateAx>
      <c:valAx>
        <c:axId val="1598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35.229999999999997</c:v>
                </c:pt>
                <c:pt idx="1">
                  <c:v>36.14</c:v>
                </c:pt>
                <c:pt idx="2">
                  <c:v>39.81</c:v>
                </c:pt>
                <c:pt idx="3">
                  <c:v>42.71</c:v>
                </c:pt>
                <c:pt idx="4">
                  <c:v>40.53</c:v>
                </c:pt>
              </c:numCache>
            </c:numRef>
          </c:val>
        </c:ser>
        <c:dLbls>
          <c:showLegendKey val="0"/>
          <c:showVal val="0"/>
          <c:showCatName val="0"/>
          <c:showSerName val="0"/>
          <c:showPercent val="0"/>
          <c:showBubbleSize val="0"/>
        </c:dLbls>
        <c:gapWidth val="150"/>
        <c:axId val="159909760"/>
        <c:axId val="159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59909760"/>
        <c:axId val="159916032"/>
      </c:lineChart>
      <c:dateAx>
        <c:axId val="159909760"/>
        <c:scaling>
          <c:orientation val="minMax"/>
        </c:scaling>
        <c:delete val="1"/>
        <c:axPos val="b"/>
        <c:numFmt formatCode="ge" sourceLinked="1"/>
        <c:majorTickMark val="none"/>
        <c:minorTickMark val="none"/>
        <c:tickLblPos val="none"/>
        <c:crossAx val="159916032"/>
        <c:crosses val="autoZero"/>
        <c:auto val="1"/>
        <c:lblOffset val="100"/>
        <c:baseTimeUnit val="years"/>
      </c:dateAx>
      <c:valAx>
        <c:axId val="159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293.83</c:v>
                </c:pt>
                <c:pt idx="1">
                  <c:v>275.31</c:v>
                </c:pt>
                <c:pt idx="2">
                  <c:v>269.56</c:v>
                </c:pt>
                <c:pt idx="3">
                  <c:v>247.69</c:v>
                </c:pt>
                <c:pt idx="4">
                  <c:v>284.45999999999998</c:v>
                </c:pt>
              </c:numCache>
            </c:numRef>
          </c:val>
        </c:ser>
        <c:dLbls>
          <c:showLegendKey val="0"/>
          <c:showVal val="0"/>
          <c:showCatName val="0"/>
          <c:showSerName val="0"/>
          <c:showPercent val="0"/>
          <c:showBubbleSize val="0"/>
        </c:dLbls>
        <c:gapWidth val="150"/>
        <c:axId val="159949568"/>
        <c:axId val="1599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59949568"/>
        <c:axId val="159951488"/>
      </c:lineChart>
      <c:dateAx>
        <c:axId val="159949568"/>
        <c:scaling>
          <c:orientation val="minMax"/>
        </c:scaling>
        <c:delete val="1"/>
        <c:axPos val="b"/>
        <c:numFmt formatCode="ge" sourceLinked="1"/>
        <c:majorTickMark val="none"/>
        <c:minorTickMark val="none"/>
        <c:tickLblPos val="none"/>
        <c:crossAx val="159951488"/>
        <c:crosses val="autoZero"/>
        <c:auto val="1"/>
        <c:lblOffset val="100"/>
        <c:baseTimeUnit val="years"/>
      </c:dateAx>
      <c:valAx>
        <c:axId val="1599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仙北市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28604</v>
      </c>
      <c r="AM8" s="64"/>
      <c r="AN8" s="64"/>
      <c r="AO8" s="64"/>
      <c r="AP8" s="64"/>
      <c r="AQ8" s="64"/>
      <c r="AR8" s="64"/>
      <c r="AS8" s="64"/>
      <c r="AT8" s="63">
        <f>データ!S6</f>
        <v>1093.56</v>
      </c>
      <c r="AU8" s="63"/>
      <c r="AV8" s="63"/>
      <c r="AW8" s="63"/>
      <c r="AX8" s="63"/>
      <c r="AY8" s="63"/>
      <c r="AZ8" s="63"/>
      <c r="BA8" s="63"/>
      <c r="BB8" s="63">
        <f>データ!T6</f>
        <v>26.16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16.54</v>
      </c>
      <c r="Q10" s="63"/>
      <c r="R10" s="63"/>
      <c r="S10" s="63"/>
      <c r="T10" s="63"/>
      <c r="U10" s="63"/>
      <c r="V10" s="63"/>
      <c r="W10" s="63">
        <f>データ!P6</f>
        <v>84.11</v>
      </c>
      <c r="X10" s="63"/>
      <c r="Y10" s="63"/>
      <c r="Z10" s="63"/>
      <c r="AA10" s="63"/>
      <c r="AB10" s="63"/>
      <c r="AC10" s="63"/>
      <c r="AD10" s="64">
        <f>データ!Q6</f>
        <v>2700</v>
      </c>
      <c r="AE10" s="64"/>
      <c r="AF10" s="64"/>
      <c r="AG10" s="64"/>
      <c r="AH10" s="64"/>
      <c r="AI10" s="64"/>
      <c r="AJ10" s="64"/>
      <c r="AK10" s="2"/>
      <c r="AL10" s="64">
        <f>データ!U6</f>
        <v>4695</v>
      </c>
      <c r="AM10" s="64"/>
      <c r="AN10" s="64"/>
      <c r="AO10" s="64"/>
      <c r="AP10" s="64"/>
      <c r="AQ10" s="64"/>
      <c r="AR10" s="64"/>
      <c r="AS10" s="64"/>
      <c r="AT10" s="63">
        <f>データ!V6</f>
        <v>3.24</v>
      </c>
      <c r="AU10" s="63"/>
      <c r="AV10" s="63"/>
      <c r="AW10" s="63"/>
      <c r="AX10" s="63"/>
      <c r="AY10" s="63"/>
      <c r="AZ10" s="63"/>
      <c r="BA10" s="63"/>
      <c r="BB10" s="63">
        <f>データ!W6</f>
        <v>1449.07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52159</v>
      </c>
      <c r="D6" s="31">
        <f t="shared" si="3"/>
        <v>47</v>
      </c>
      <c r="E6" s="31">
        <f t="shared" si="3"/>
        <v>17</v>
      </c>
      <c r="F6" s="31">
        <f t="shared" si="3"/>
        <v>5</v>
      </c>
      <c r="G6" s="31">
        <f t="shared" si="3"/>
        <v>0</v>
      </c>
      <c r="H6" s="31" t="str">
        <f t="shared" si="3"/>
        <v>秋田県　仙北市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16.54</v>
      </c>
      <c r="P6" s="32">
        <f t="shared" si="3"/>
        <v>84.11</v>
      </c>
      <c r="Q6" s="32">
        <f t="shared" si="3"/>
        <v>2700</v>
      </c>
      <c r="R6" s="32">
        <f t="shared" si="3"/>
        <v>28604</v>
      </c>
      <c r="S6" s="32">
        <f t="shared" si="3"/>
        <v>1093.56</v>
      </c>
      <c r="T6" s="32">
        <f t="shared" si="3"/>
        <v>26.16</v>
      </c>
      <c r="U6" s="32">
        <f t="shared" si="3"/>
        <v>4695</v>
      </c>
      <c r="V6" s="32">
        <f t="shared" si="3"/>
        <v>3.24</v>
      </c>
      <c r="W6" s="32">
        <f t="shared" si="3"/>
        <v>1449.07</v>
      </c>
      <c r="X6" s="33">
        <f>IF(X7="",NA(),X7)</f>
        <v>70.59</v>
      </c>
      <c r="Y6" s="33">
        <f t="shared" ref="Y6:AG6" si="4">IF(Y7="",NA(),Y7)</f>
        <v>64.03</v>
      </c>
      <c r="Z6" s="33">
        <f t="shared" si="4"/>
        <v>62.32</v>
      </c>
      <c r="AA6" s="33">
        <f t="shared" si="4"/>
        <v>62.36</v>
      </c>
      <c r="AB6" s="33">
        <f t="shared" si="4"/>
        <v>56.53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1522.07</v>
      </c>
      <c r="BF6" s="33">
        <f t="shared" ref="BF6:BN6" si="7">IF(BF7="",NA(),BF7)</f>
        <v>1373.03</v>
      </c>
      <c r="BG6" s="33">
        <f t="shared" si="7"/>
        <v>1214.0999999999999</v>
      </c>
      <c r="BH6" s="33">
        <f t="shared" si="7"/>
        <v>1086.19</v>
      </c>
      <c r="BI6" s="33">
        <f t="shared" si="7"/>
        <v>924.25</v>
      </c>
      <c r="BJ6" s="33">
        <f t="shared" si="7"/>
        <v>1267.26</v>
      </c>
      <c r="BK6" s="33">
        <f t="shared" si="7"/>
        <v>1239.2</v>
      </c>
      <c r="BL6" s="33">
        <f t="shared" si="7"/>
        <v>1197.82</v>
      </c>
      <c r="BM6" s="33">
        <f t="shared" si="7"/>
        <v>1126.77</v>
      </c>
      <c r="BN6" s="33">
        <f t="shared" si="7"/>
        <v>1044.8</v>
      </c>
      <c r="BO6" s="32" t="str">
        <f>IF(BO7="","",IF(BO7="-","【-】","【"&amp;SUBSTITUTE(TEXT(BO7,"#,##0.00"),"-","△")&amp;"】"))</f>
        <v>【992.47】</v>
      </c>
      <c r="BP6" s="33">
        <f>IF(BP7="",NA(),BP7)</f>
        <v>35.229999999999997</v>
      </c>
      <c r="BQ6" s="33">
        <f t="shared" ref="BQ6:BY6" si="8">IF(BQ7="",NA(),BQ7)</f>
        <v>36.14</v>
      </c>
      <c r="BR6" s="33">
        <f t="shared" si="8"/>
        <v>39.81</v>
      </c>
      <c r="BS6" s="33">
        <f t="shared" si="8"/>
        <v>42.71</v>
      </c>
      <c r="BT6" s="33">
        <f t="shared" si="8"/>
        <v>40.53</v>
      </c>
      <c r="BU6" s="33">
        <f t="shared" si="8"/>
        <v>53.42</v>
      </c>
      <c r="BV6" s="33">
        <f t="shared" si="8"/>
        <v>51.56</v>
      </c>
      <c r="BW6" s="33">
        <f t="shared" si="8"/>
        <v>51.03</v>
      </c>
      <c r="BX6" s="33">
        <f t="shared" si="8"/>
        <v>50.9</v>
      </c>
      <c r="BY6" s="33">
        <f t="shared" si="8"/>
        <v>50.82</v>
      </c>
      <c r="BZ6" s="32" t="str">
        <f>IF(BZ7="","",IF(BZ7="-","【-】","【"&amp;SUBSTITUTE(TEXT(BZ7,"#,##0.00"),"-","△")&amp;"】"))</f>
        <v>【51.49】</v>
      </c>
      <c r="CA6" s="33">
        <f>IF(CA7="",NA(),CA7)</f>
        <v>293.83</v>
      </c>
      <c r="CB6" s="33">
        <f t="shared" ref="CB6:CJ6" si="9">IF(CB7="",NA(),CB7)</f>
        <v>275.31</v>
      </c>
      <c r="CC6" s="33">
        <f t="shared" si="9"/>
        <v>269.56</v>
      </c>
      <c r="CD6" s="33">
        <f t="shared" si="9"/>
        <v>247.69</v>
      </c>
      <c r="CE6" s="33">
        <f t="shared" si="9"/>
        <v>284.45999999999998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61.78</v>
      </c>
      <c r="CM6" s="33">
        <f t="shared" ref="CM6:CU6" si="10">IF(CM7="",NA(),CM7)</f>
        <v>66.180000000000007</v>
      </c>
      <c r="CN6" s="33">
        <f t="shared" si="10"/>
        <v>63.72</v>
      </c>
      <c r="CO6" s="33">
        <f t="shared" si="10"/>
        <v>64.680000000000007</v>
      </c>
      <c r="CP6" s="33">
        <f t="shared" si="10"/>
        <v>59.36</v>
      </c>
      <c r="CQ6" s="33">
        <f t="shared" si="10"/>
        <v>54.23</v>
      </c>
      <c r="CR6" s="33">
        <f t="shared" si="10"/>
        <v>55.2</v>
      </c>
      <c r="CS6" s="33">
        <f t="shared" si="10"/>
        <v>54.74</v>
      </c>
      <c r="CT6" s="33">
        <f t="shared" si="10"/>
        <v>53.78</v>
      </c>
      <c r="CU6" s="33">
        <f t="shared" si="10"/>
        <v>53.24</v>
      </c>
      <c r="CV6" s="32" t="str">
        <f>IF(CV7="","",IF(CV7="-","【-】","【"&amp;SUBSTITUTE(TEXT(CV7,"#,##0.00"),"-","△")&amp;"】"))</f>
        <v>【53.32】</v>
      </c>
      <c r="CW6" s="33">
        <f>IF(CW7="",NA(),CW7)</f>
        <v>61.71</v>
      </c>
      <c r="CX6" s="33">
        <f t="shared" ref="CX6:DF6" si="11">IF(CX7="",NA(),CX7)</f>
        <v>62.98</v>
      </c>
      <c r="CY6" s="33">
        <f t="shared" si="11"/>
        <v>68.62</v>
      </c>
      <c r="CZ6" s="33">
        <f t="shared" si="11"/>
        <v>70.31</v>
      </c>
      <c r="DA6" s="33">
        <f t="shared" si="11"/>
        <v>71.05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52159</v>
      </c>
      <c r="D7" s="35">
        <v>47</v>
      </c>
      <c r="E7" s="35">
        <v>17</v>
      </c>
      <c r="F7" s="35">
        <v>5</v>
      </c>
      <c r="G7" s="35">
        <v>0</v>
      </c>
      <c r="H7" s="35" t="s">
        <v>95</v>
      </c>
      <c r="I7" s="35" t="s">
        <v>96</v>
      </c>
      <c r="J7" s="35" t="s">
        <v>97</v>
      </c>
      <c r="K7" s="35" t="s">
        <v>98</v>
      </c>
      <c r="L7" s="35" t="s">
        <v>99</v>
      </c>
      <c r="M7" s="36" t="s">
        <v>100</v>
      </c>
      <c r="N7" s="36" t="s">
        <v>101</v>
      </c>
      <c r="O7" s="36">
        <v>16.54</v>
      </c>
      <c r="P7" s="36">
        <v>84.11</v>
      </c>
      <c r="Q7" s="36">
        <v>2700</v>
      </c>
      <c r="R7" s="36">
        <v>28604</v>
      </c>
      <c r="S7" s="36">
        <v>1093.56</v>
      </c>
      <c r="T7" s="36">
        <v>26.16</v>
      </c>
      <c r="U7" s="36">
        <v>4695</v>
      </c>
      <c r="V7" s="36">
        <v>3.24</v>
      </c>
      <c r="W7" s="36">
        <v>1449.07</v>
      </c>
      <c r="X7" s="36">
        <v>70.59</v>
      </c>
      <c r="Y7" s="36">
        <v>64.03</v>
      </c>
      <c r="Z7" s="36">
        <v>62.32</v>
      </c>
      <c r="AA7" s="36">
        <v>62.36</v>
      </c>
      <c r="AB7" s="36">
        <v>56.53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1522.07</v>
      </c>
      <c r="BF7" s="36">
        <v>1373.03</v>
      </c>
      <c r="BG7" s="36">
        <v>1214.0999999999999</v>
      </c>
      <c r="BH7" s="36">
        <v>1086.19</v>
      </c>
      <c r="BI7" s="36">
        <v>924.25</v>
      </c>
      <c r="BJ7" s="36">
        <v>1267.26</v>
      </c>
      <c r="BK7" s="36">
        <v>1239.2</v>
      </c>
      <c r="BL7" s="36">
        <v>1197.82</v>
      </c>
      <c r="BM7" s="36">
        <v>1126.77</v>
      </c>
      <c r="BN7" s="36">
        <v>1044.8</v>
      </c>
      <c r="BO7" s="36">
        <v>992.47</v>
      </c>
      <c r="BP7" s="36">
        <v>35.229999999999997</v>
      </c>
      <c r="BQ7" s="36">
        <v>36.14</v>
      </c>
      <c r="BR7" s="36">
        <v>39.81</v>
      </c>
      <c r="BS7" s="36">
        <v>42.71</v>
      </c>
      <c r="BT7" s="36">
        <v>40.53</v>
      </c>
      <c r="BU7" s="36">
        <v>53.42</v>
      </c>
      <c r="BV7" s="36">
        <v>51.56</v>
      </c>
      <c r="BW7" s="36">
        <v>51.03</v>
      </c>
      <c r="BX7" s="36">
        <v>50.9</v>
      </c>
      <c r="BY7" s="36">
        <v>50.82</v>
      </c>
      <c r="BZ7" s="36">
        <v>51.49</v>
      </c>
      <c r="CA7" s="36">
        <v>293.83</v>
      </c>
      <c r="CB7" s="36">
        <v>275.31</v>
      </c>
      <c r="CC7" s="36">
        <v>269.56</v>
      </c>
      <c r="CD7" s="36">
        <v>247.69</v>
      </c>
      <c r="CE7" s="36">
        <v>284.45999999999998</v>
      </c>
      <c r="CF7" s="36">
        <v>269.12</v>
      </c>
      <c r="CG7" s="36">
        <v>283.26</v>
      </c>
      <c r="CH7" s="36">
        <v>289.60000000000002</v>
      </c>
      <c r="CI7" s="36">
        <v>293.27</v>
      </c>
      <c r="CJ7" s="36">
        <v>300.52</v>
      </c>
      <c r="CK7" s="36">
        <v>295.10000000000002</v>
      </c>
      <c r="CL7" s="36">
        <v>61.78</v>
      </c>
      <c r="CM7" s="36">
        <v>66.180000000000007</v>
      </c>
      <c r="CN7" s="36">
        <v>63.72</v>
      </c>
      <c r="CO7" s="36">
        <v>64.680000000000007</v>
      </c>
      <c r="CP7" s="36">
        <v>59.36</v>
      </c>
      <c r="CQ7" s="36">
        <v>54.23</v>
      </c>
      <c r="CR7" s="36">
        <v>55.2</v>
      </c>
      <c r="CS7" s="36">
        <v>54.74</v>
      </c>
      <c r="CT7" s="36">
        <v>53.78</v>
      </c>
      <c r="CU7" s="36">
        <v>53.24</v>
      </c>
      <c r="CV7" s="36">
        <v>53.32</v>
      </c>
      <c r="CW7" s="36">
        <v>61.71</v>
      </c>
      <c r="CX7" s="36">
        <v>62.98</v>
      </c>
      <c r="CY7" s="36">
        <v>68.62</v>
      </c>
      <c r="CZ7" s="36">
        <v>70.31</v>
      </c>
      <c r="DA7" s="36">
        <v>71.05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2016-02-03T09:09:29Z</dcterms:created>
  <dcterms:modified xsi:type="dcterms:W3CDTF">2016-02-19T01:03:04Z</dcterms:modified>
</cp:coreProperties>
</file>