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経営比較分析表】2023_052159_46_1718\【経営比較分析表】2023_052159_46_1718\"/>
    </mc:Choice>
  </mc:AlternateContent>
  <workbookProtection workbookAlgorithmName="SHA-512" workbookHashValue="9TMhzzj68X8bk8JE9HOh/qW/hdJzboaaEoF/1oQew4K2VFdnCdWQLkLrFh0z5tClTrb9BLwlZV200p6Dt9pvKw==" workbookSaltValue="J2RAg4nNPGUIPOU7Be7zRQ==" workbookSpinCount="100000" lockStructure="1"/>
  <bookViews>
    <workbookView xWindow="0" yWindow="0" windowWidth="19560"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<sst xmlns="http://schemas.openxmlformats.org/spreadsheetml/2006/main" count="253" uniqueCount="116">
  <si>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</si>
  <si>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</si>
  <si>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</si>
  <si>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</si>
  <si>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</si>
  <si>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</si>
  <si>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</si>
  <si>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</si>
  <si>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</si>
  <si>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</si>
  <si>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</si>
  <si>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</si>
  <si>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</si>
  <si>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</si>
  <si>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</si>
  <si>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</si>
  <si>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</si>
  <si>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</si>
  <si>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</si>
  <si>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</si>
  <si>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</si>
  <si>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</si>
  <si>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</si>
  <si>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</si>
  <si>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</si>
  <si>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</si>
  <si>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</si>
  <si>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</si>
  <si>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</si>
  <si>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</si>
  <si>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</si>
  <si>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</si>
  <si>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</si>
  <si>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</si>
  <si>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</si>
  <si>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</si>
  <si>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</si>
  <si>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</si>
  <si>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</si>
  <si>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</si>
  <si>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</si>
  <si>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</si>
  <si>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</si>
  <si>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</si>
  <si>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</si>
  <si>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</si>
  <si>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</si>
  <si>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</si>
  <si>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</si>
  <si>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</si>
  <si>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</si>
  <si>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</si>
  <si>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</si>
  <si>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</si>
  <si>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</si>
  <si>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</si>
  <si>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</si>
  <si>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</si>
  <si>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</si>
  <si>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</si>
  <si>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</si>
  <si>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</si>
  <si>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</si>
  <si>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</si>
  <si>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</si>
  <si>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</si>
  <si>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</si>
  <si>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</si>
  <si>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</si>
  <si>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</si>
  <si>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</si>
  <si>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</si>
  <si>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</si>
  <si>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</si>
  <si>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</si>
  <si>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</si>
  <si>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</si>
  <si>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</si>
  <si>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</si>
  <si>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</si>
  <si>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</si>
  <si>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</si>
  <si>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</si>
  <si>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</si>
  <si>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</si>
  <si>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</si>
  <si>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</si>
  <si>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</si>
  <si>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</si>
  <si>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</si>
  <si>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</si>
  <si>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</si>
  <si>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</si>
  <si>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</si>
  <si>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</si>
  <si>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</si>
  <si>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</si>
  <si>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</si>
  <si>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</si>
  <si>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</si>
  <si>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</si>
  <si>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</si>
  <si>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</si>
  <si>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</si>
  <si>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</si>
  <si>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</si>
  <si>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</si>
  <si>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</si>
  <si>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</si>
  <si>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</si>
  <si>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</si>
  <si>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</si>
  <si>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</si>
  <si>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地域人口の少ない限定された地域における事業であることから加入者の増加が見込めず、収益の大部分を一般会計からの繰入に依存している。将来の更新需要に備えた財政基盤の確立のため、更なる使用料改定の必要性の検討と併せて適切な維持管理による施設の長寿命化に努める。</t>
    <rPh sb="87" eb="88">
      <t>サラ</t>
    </rPh>
    <rPh sb="90" eb="95">
      <t>シヨウリョウカイテイ</t>
    </rPh>
    <rPh sb="96" eb="99">
      <t>ヒツヨウセイ</t>
    </rPh>
    <rPh sb="100" eb="102">
      <t>ケントウ</t>
    </rPh>
    <phoneticPr fontId="4"/>
  </si>
  <si>
    <t>　平成11年より供用を開始している。未だ耐用年数は超過しておらず、有形固定資産減価償却率は類似団体平均を下回っている。
　令和５年９月に使用料改定を行い各種指標について一定の改善は見られたが、将来の更新需要に備えた財源確保という観点からは依然として十分な水準とは言えないため、更なる料金改定の必要性の検討とともに効率的な維持管理による長寿命化、経費節減を図り、更新時期の到来に備える。</t>
    <rPh sb="61" eb="63">
      <t>レイワ</t>
    </rPh>
    <rPh sb="64" eb="65">
      <t>ネン</t>
    </rPh>
    <rPh sb="66" eb="67">
      <t>ガツ</t>
    </rPh>
    <rPh sb="68" eb="73">
      <t>シヨウリョウカイテイ</t>
    </rPh>
    <rPh sb="74" eb="75">
      <t>オコナ</t>
    </rPh>
    <rPh sb="76" eb="80">
      <t>カクシュシヒョウ</t>
    </rPh>
    <rPh sb="84" eb="86">
      <t>イッテイ</t>
    </rPh>
    <rPh sb="87" eb="89">
      <t>カイゼン</t>
    </rPh>
    <rPh sb="90" eb="91">
      <t>ミ</t>
    </rPh>
    <rPh sb="96" eb="98">
      <t>ショウライ</t>
    </rPh>
    <rPh sb="99" eb="101">
      <t>コウシン</t>
    </rPh>
    <rPh sb="101" eb="103">
      <t>ジュヨウ</t>
    </rPh>
    <rPh sb="104" eb="105">
      <t>ソナ</t>
    </rPh>
    <rPh sb="107" eb="111">
      <t>ザイゲンカクホ</t>
    </rPh>
    <rPh sb="114" eb="116">
      <t>カンテン</t>
    </rPh>
    <rPh sb="119" eb="121">
      <t>イゼン</t>
    </rPh>
    <rPh sb="138" eb="139">
      <t>サラ</t>
    </rPh>
    <rPh sb="146" eb="149">
      <t>ヒツヨウセイ</t>
    </rPh>
    <phoneticPr fontId="4"/>
  </si>
  <si>
    <t>①経常収支比率：他会計補助金の減などにより前年度に引き続き減少しているものの、依然として100％を上回っている。
②累積欠損金比率：引き続き累積欠損金は発生していない。
③流動比率：類似団体平均を上回っており、一定の支払能力は保たれている。
④企業債残高対事業規模比率：企業債償還はすべて一般会計からの繰入により賄われており、比率はゼロとなっている。
⑤経費回収率：使用料改定による増加は見られたものの、依然として類似団体平均を下回っている。
⑥汚水処理原価：有収水量の減に加え、処理場維持管理費の増等により増加に転じており、引き続き類似団体平均を上回った。
⑦施設利用率：類似団体平均を下回っていることから、接続率の向上を図るとともに適切な維持管理による処理能力の確保に努める。
⑧水洗化率：類似団体平均を下回っていることから、接続率の向上により水質保全や使用料収入の確保を図る。</t>
    <rPh sb="21" eb="24">
      <t>ゼンネンド</t>
    </rPh>
    <rPh sb="25" eb="26">
      <t>ヒ</t>
    </rPh>
    <rPh sb="27" eb="28">
      <t>ツヅ</t>
    </rPh>
    <rPh sb="39" eb="41">
      <t>イゼン</t>
    </rPh>
    <rPh sb="183" eb="188">
      <t>シヨウリョウカイテイ</t>
    </rPh>
    <rPh sb="191" eb="193">
      <t>ゾウカ</t>
    </rPh>
    <rPh sb="194" eb="195">
      <t>ミ</t>
    </rPh>
    <rPh sb="202" eb="204">
      <t>イゼン</t>
    </rPh>
    <rPh sb="230" eb="234">
      <t>ユウシュウスイリョウ</t>
    </rPh>
    <rPh sb="237" eb="238">
      <t>クワ</t>
    </rPh>
    <rPh sb="240" eb="248">
      <t>ショリジョウイジカンリヒ</t>
    </rPh>
    <rPh sb="250" eb="251">
      <t>トウ</t>
    </rPh>
    <rPh sb="254" eb="256">
      <t>ゾウカ</t>
    </rPh>
    <rPh sb="257" eb="258">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</si>
</sst>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1A-4364-96F1-B0E20E7148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71A-4364-96F1-B0E20E7148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33.33</c:v>
                </c:pt>
                <c:pt idx="2">
                  <c:v>35.19</c:v>
                </c:pt>
                <c:pt idx="3">
                  <c:v>35.19</c:v>
                </c:pt>
                <c:pt idx="4">
                  <c:v>33.33</c:v>
                </c:pt>
              </c:numCache>
            </c:numRef>
          </c:val>
          <c:extLst>
            <c:ext xmlns:c16="http://schemas.microsoft.com/office/drawing/2014/chart" uri="{C3380CC4-5D6E-409C-BE32-E72D297353CC}">
              <c16:uniqueId val="{00000000-57EF-4828-967B-FAB7262251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57EF-4828-967B-FAB7262251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71.959999999999994</c:v>
                </c:pt>
                <c:pt idx="2">
                  <c:v>71</c:v>
                </c:pt>
                <c:pt idx="3">
                  <c:v>72.45</c:v>
                </c:pt>
                <c:pt idx="4">
                  <c:v>73.12</c:v>
                </c:pt>
              </c:numCache>
            </c:numRef>
          </c:val>
          <c:extLst>
            <c:ext xmlns:c16="http://schemas.microsoft.com/office/drawing/2014/chart" uri="{C3380CC4-5D6E-409C-BE32-E72D297353CC}">
              <c16:uniqueId val="{00000000-B00B-411A-8FDB-F0C7B1877C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90.73</c:v>
                </c:pt>
                <c:pt idx="2">
                  <c:v>91.64</c:v>
                </c:pt>
                <c:pt idx="3">
                  <c:v>91.6</c:v>
                </c:pt>
                <c:pt idx="4">
                  <c:v>92.03</c:v>
                </c:pt>
              </c:numCache>
            </c:numRef>
          </c:val>
          <c:smooth val="0"/>
          <c:extLst>
            <c:ext xmlns:c16="http://schemas.microsoft.com/office/drawing/2014/chart" uri="{C3380CC4-5D6E-409C-BE32-E72D297353CC}">
              <c16:uniqueId val="{00000001-B00B-411A-8FDB-F0C7B1877C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104.75</c:v>
                </c:pt>
                <c:pt idx="2">
                  <c:v>105.78</c:v>
                </c:pt>
                <c:pt idx="3">
                  <c:v>101.7</c:v>
                </c:pt>
                <c:pt idx="4">
                  <c:v>100.8</c:v>
                </c:pt>
              </c:numCache>
            </c:numRef>
          </c:val>
          <c:extLst>
            <c:ext xmlns:c16="http://schemas.microsoft.com/office/drawing/2014/chart" uri="{C3380CC4-5D6E-409C-BE32-E72D297353CC}">
              <c16:uniqueId val="{00000000-A77B-43A6-A040-3286010011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101.09</c:v>
                </c:pt>
                <c:pt idx="2">
                  <c:v>94.43</c:v>
                </c:pt>
                <c:pt idx="3">
                  <c:v>101.18</c:v>
                </c:pt>
                <c:pt idx="4">
                  <c:v>89.58</c:v>
                </c:pt>
              </c:numCache>
            </c:numRef>
          </c:val>
          <c:smooth val="0"/>
          <c:extLst>
            <c:ext xmlns:c16="http://schemas.microsoft.com/office/drawing/2014/chart" uri="{C3380CC4-5D6E-409C-BE32-E72D297353CC}">
              <c16:uniqueId val="{00000001-A77B-43A6-A040-3286010011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3.25</c:v>
                </c:pt>
                <c:pt idx="2">
                  <c:v>6.5</c:v>
                </c:pt>
                <c:pt idx="3">
                  <c:v>9.61</c:v>
                </c:pt>
                <c:pt idx="4">
                  <c:v>12.61</c:v>
                </c:pt>
              </c:numCache>
            </c:numRef>
          </c:val>
          <c:extLst>
            <c:ext xmlns:c16="http://schemas.microsoft.com/office/drawing/2014/chart" uri="{C3380CC4-5D6E-409C-BE32-E72D297353CC}">
              <c16:uniqueId val="{00000000-B565-45C2-A69C-75750968BA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B565-45C2-A69C-75750968BA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35E-49A0-AE1B-6D6B690EB2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35E-49A0-AE1B-6D6B690EB2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16-4CAF-B3F5-13B802B1DB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534.57000000000005</c:v>
                </c:pt>
                <c:pt idx="2">
                  <c:v>528.12</c:v>
                </c:pt>
                <c:pt idx="3">
                  <c:v>533.38</c:v>
                </c:pt>
                <c:pt idx="4">
                  <c:v>658.43</c:v>
                </c:pt>
              </c:numCache>
            </c:numRef>
          </c:val>
          <c:smooth val="0"/>
          <c:extLst>
            <c:ext xmlns:c16="http://schemas.microsoft.com/office/drawing/2014/chart" uri="{C3380CC4-5D6E-409C-BE32-E72D297353CC}">
              <c16:uniqueId val="{00000001-DD16-4CAF-B3F5-13B802B1DB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40.4</c:v>
                </c:pt>
                <c:pt idx="2">
                  <c:v>49.52</c:v>
                </c:pt>
                <c:pt idx="3">
                  <c:v>51.02</c:v>
                </c:pt>
                <c:pt idx="4">
                  <c:v>56.99</c:v>
                </c:pt>
              </c:numCache>
            </c:numRef>
          </c:val>
          <c:extLst>
            <c:ext xmlns:c16="http://schemas.microsoft.com/office/drawing/2014/chart" uri="{C3380CC4-5D6E-409C-BE32-E72D297353CC}">
              <c16:uniqueId val="{00000000-D8AC-4D86-B951-80CA86E399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36.93</c:v>
                </c:pt>
                <c:pt idx="2">
                  <c:v>15.34</c:v>
                </c:pt>
                <c:pt idx="3">
                  <c:v>1.22</c:v>
                </c:pt>
                <c:pt idx="4">
                  <c:v>-8.1</c:v>
                </c:pt>
              </c:numCache>
            </c:numRef>
          </c:val>
          <c:smooth val="0"/>
          <c:extLst>
            <c:ext xmlns:c16="http://schemas.microsoft.com/office/drawing/2014/chart" uri="{C3380CC4-5D6E-409C-BE32-E72D297353CC}">
              <c16:uniqueId val="{00000001-D8AC-4D86-B951-80CA86E399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C58-4A34-BDF7-616B773746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406.44</c:v>
                </c:pt>
                <c:pt idx="2">
                  <c:v>254.5</c:v>
                </c:pt>
                <c:pt idx="3">
                  <c:v>365.75</c:v>
                </c:pt>
                <c:pt idx="4">
                  <c:v>482.31</c:v>
                </c:pt>
              </c:numCache>
            </c:numRef>
          </c:val>
          <c:smooth val="0"/>
          <c:extLst>
            <c:ext xmlns:c16="http://schemas.microsoft.com/office/drawing/2014/chart" uri="{C3380CC4-5D6E-409C-BE32-E72D297353CC}">
              <c16:uniqueId val="{00000001-CC58-4A34-BDF7-616B773746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8.92</c:v>
                </c:pt>
                <c:pt idx="2">
                  <c:v>17.64</c:v>
                </c:pt>
                <c:pt idx="3">
                  <c:v>20.22</c:v>
                </c:pt>
                <c:pt idx="4">
                  <c:v>23.39</c:v>
                </c:pt>
              </c:numCache>
            </c:numRef>
          </c:val>
          <c:extLst>
            <c:ext xmlns:c16="http://schemas.microsoft.com/office/drawing/2014/chart" uri="{C3380CC4-5D6E-409C-BE32-E72D297353CC}">
              <c16:uniqueId val="{00000000-30D8-46E5-BBAF-B97E490B08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35.93</c:v>
                </c:pt>
                <c:pt idx="2">
                  <c:v>36.1</c:v>
                </c:pt>
                <c:pt idx="3">
                  <c:v>35.5</c:v>
                </c:pt>
                <c:pt idx="4">
                  <c:v>35.119999999999997</c:v>
                </c:pt>
              </c:numCache>
            </c:numRef>
          </c:val>
          <c:smooth val="0"/>
          <c:extLst>
            <c:ext xmlns:c16="http://schemas.microsoft.com/office/drawing/2014/chart" uri="{C3380CC4-5D6E-409C-BE32-E72D297353CC}">
              <c16:uniqueId val="{00000001-30D8-46E5-BBAF-B97E490B08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1448.14</c:v>
                </c:pt>
                <c:pt idx="2">
                  <c:v>733.67</c:v>
                </c:pt>
                <c:pt idx="3">
                  <c:v>646.79999999999995</c:v>
                </c:pt>
                <c:pt idx="4">
                  <c:v>692.34</c:v>
                </c:pt>
              </c:numCache>
            </c:numRef>
          </c:val>
          <c:extLst>
            <c:ext xmlns:c16="http://schemas.microsoft.com/office/drawing/2014/chart" uri="{C3380CC4-5D6E-409C-BE32-E72D297353CC}">
              <c16:uniqueId val="{00000000-000D-47AC-97C0-F4D92EC76F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499.55</c:v>
                </c:pt>
                <c:pt idx="2">
                  <c:v>529.77</c:v>
                </c:pt>
                <c:pt idx="3">
                  <c:v>523.41999999999996</c:v>
                </c:pt>
                <c:pt idx="4">
                  <c:v>526.79</c:v>
                </c:pt>
              </c:numCache>
            </c:numRef>
          </c:val>
          <c:smooth val="0"/>
          <c:extLst>
            <c:ext xmlns:c16="http://schemas.microsoft.com/office/drawing/2014/chart" uri="{C3380CC4-5D6E-409C-BE32-E72D297353CC}">
              <c16:uniqueId val="{00000001-000D-47AC-97C0-F4D92EC76F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仙北市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54">
        <f>データ!S6</f>
        <v>23443</v>
      </c>
      <c r="AM8" s="54"/>
      <c r="AN8" s="54"/>
      <c r="AO8" s="54"/>
      <c r="AP8" s="54"/>
      <c r="AQ8" s="54"/>
      <c r="AR8" s="54"/>
      <c r="AS8" s="54"/>
      <c r="AT8" s="53">
        <f>データ!T6</f>
        <v>1093.56</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81.73</v>
      </c>
      <c r="J10" s="53"/>
      <c r="K10" s="53"/>
      <c r="L10" s="53"/>
      <c r="M10" s="53"/>
      <c r="N10" s="53"/>
      <c r="O10" s="53"/>
      <c r="P10" s="53">
        <f>データ!P6</f>
        <v>0.4</v>
      </c>
      <c r="Q10" s="53"/>
      <c r="R10" s="53"/>
      <c r="S10" s="53"/>
      <c r="T10" s="53"/>
      <c r="U10" s="53"/>
      <c r="V10" s="53"/>
      <c r="W10" s="53">
        <f>データ!Q6</f>
        <v>73.19</v>
      </c>
      <c r="X10" s="53"/>
      <c r="Y10" s="53"/>
      <c r="Z10" s="53"/>
      <c r="AA10" s="53"/>
      <c r="AB10" s="53"/>
      <c r="AC10" s="53"/>
      <c r="AD10" s="54">
        <f>データ!R6</f>
        <v>3630</v>
      </c>
      <c r="AE10" s="54"/>
      <c r="AF10" s="54"/>
      <c r="AG10" s="54"/>
      <c r="AH10" s="54"/>
      <c r="AI10" s="54"/>
      <c r="AJ10" s="54"/>
      <c r="AK10" s="2"/>
      <c r="AL10" s="54">
        <f>データ!V6</f>
        <v>93</v>
      </c>
      <c r="AM10" s="54"/>
      <c r="AN10" s="54"/>
      <c r="AO10" s="54"/>
      <c r="AP10" s="54"/>
      <c r="AQ10" s="54"/>
      <c r="AR10" s="54"/>
      <c r="AS10" s="54"/>
      <c r="AT10" s="53">
        <f>データ!W6</f>
        <v>0.14000000000000001</v>
      </c>
      <c r="AU10" s="53"/>
      <c r="AV10" s="53"/>
      <c r="AW10" s="53"/>
      <c r="AX10" s="53"/>
      <c r="AY10" s="53"/>
      <c r="AZ10" s="53"/>
      <c r="BA10" s="53"/>
      <c r="BB10" s="53">
        <f>データ!X6</f>
        <v>664.29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5nZia6bGGpS7xGiVxqHWHDZr1cb8+C5xJlw5pMcR9gPjcmhTIdflA4DhA9XU8VI48ihztSaMo3nA+9u00Jxmgw==" saltValue="KpYQ6u0lSfWs1y4wo7Gs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52159</v>
      </c>
      <c r="D6" s="19">
        <f t="shared" si="3"/>
        <v>46</v>
      </c>
      <c r="E6" s="19">
        <f t="shared" si="3"/>
        <v>17</v>
      </c>
      <c r="F6" s="19">
        <f t="shared" si="3"/>
        <v>7</v>
      </c>
      <c r="G6" s="19">
        <f t="shared" si="3"/>
        <v>0</v>
      </c>
      <c r="H6" s="19" t="str">
        <f t="shared" si="3"/>
        <v>秋田県　仙北市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81.73</v>
      </c>
      <c r="P6" s="20">
        <f t="shared" si="3"/>
        <v>0.4</v>
      </c>
      <c r="Q6" s="20">
        <f t="shared" si="3"/>
        <v>73.19</v>
      </c>
      <c r="R6" s="20">
        <f t="shared" si="3"/>
        <v>3630</v>
      </c>
      <c r="S6" s="20">
        <f t="shared" si="3"/>
        <v>23443</v>
      </c>
      <c r="T6" s="20">
        <f t="shared" si="3"/>
        <v>1093.56</v>
      </c>
      <c r="U6" s="20">
        <f t="shared" si="3"/>
        <v>21.44</v>
      </c>
      <c r="V6" s="20">
        <f t="shared" si="3"/>
        <v>93</v>
      </c>
      <c r="W6" s="20">
        <f t="shared" si="3"/>
        <v>0.14000000000000001</v>
      </c>
      <c r="X6" s="20">
        <f t="shared" si="3"/>
        <v>664.29</v>
      </c>
      <c r="Y6" s="21" t="str">
        <f>IF(Y7="",NA(),Y7)</f>
        <v>-</v>
      </c>
      <c r="Z6" s="21">
        <f t="shared" ref="Z6:AH6" si="4">IF(Z7="",NA(),Z7)</f>
        <v>104.75</v>
      </c>
      <c r="AA6" s="21">
        <f t="shared" si="4"/>
        <v>105.78</v>
      </c>
      <c r="AB6" s="21">
        <f t="shared" si="4"/>
        <v>101.7</v>
      </c>
      <c r="AC6" s="21">
        <f t="shared" si="4"/>
        <v>100.8</v>
      </c>
      <c r="AD6" s="21" t="str">
        <f t="shared" si="4"/>
        <v>-</v>
      </c>
      <c r="AE6" s="21">
        <f t="shared" si="4"/>
        <v>101.09</v>
      </c>
      <c r="AF6" s="21">
        <f t="shared" si="4"/>
        <v>94.43</v>
      </c>
      <c r="AG6" s="21">
        <f t="shared" si="4"/>
        <v>101.18</v>
      </c>
      <c r="AH6" s="21">
        <f t="shared" si="4"/>
        <v>89.58</v>
      </c>
      <c r="AI6" s="20" t="str">
        <f>IF(AI7="","",IF(AI7="-","【-】","【"&amp;SUBSTITUTE(TEXT(AI7,"#,##0.00"),"-","△")&amp;"】"))</f>
        <v>【89.58】</v>
      </c>
      <c r="AJ6" s="21" t="str">
        <f>IF(AJ7="",NA(),AJ7)</f>
        <v>-</v>
      </c>
      <c r="AK6" s="20">
        <f t="shared" ref="AK6:AS6" si="5">IF(AK7="",NA(),AK7)</f>
        <v>0</v>
      </c>
      <c r="AL6" s="20">
        <f t="shared" si="5"/>
        <v>0</v>
      </c>
      <c r="AM6" s="20">
        <f t="shared" si="5"/>
        <v>0</v>
      </c>
      <c r="AN6" s="20">
        <f t="shared" si="5"/>
        <v>0</v>
      </c>
      <c r="AO6" s="21" t="str">
        <f t="shared" si="5"/>
        <v>-</v>
      </c>
      <c r="AP6" s="21">
        <f t="shared" si="5"/>
        <v>534.57000000000005</v>
      </c>
      <c r="AQ6" s="21">
        <f t="shared" si="5"/>
        <v>528.12</v>
      </c>
      <c r="AR6" s="21">
        <f t="shared" si="5"/>
        <v>533.38</v>
      </c>
      <c r="AS6" s="21">
        <f t="shared" si="5"/>
        <v>658.43</v>
      </c>
      <c r="AT6" s="20" t="str">
        <f>IF(AT7="","",IF(AT7="-","【-】","【"&amp;SUBSTITUTE(TEXT(AT7,"#,##0.00"),"-","△")&amp;"】"))</f>
        <v>【658.43】</v>
      </c>
      <c r="AU6" s="21" t="str">
        <f>IF(AU7="",NA(),AU7)</f>
        <v>-</v>
      </c>
      <c r="AV6" s="21">
        <f t="shared" ref="AV6:BD6" si="6">IF(AV7="",NA(),AV7)</f>
        <v>40.4</v>
      </c>
      <c r="AW6" s="21">
        <f t="shared" si="6"/>
        <v>49.52</v>
      </c>
      <c r="AX6" s="21">
        <f t="shared" si="6"/>
        <v>51.02</v>
      </c>
      <c r="AY6" s="21">
        <f t="shared" si="6"/>
        <v>56.99</v>
      </c>
      <c r="AZ6" s="21" t="str">
        <f t="shared" si="6"/>
        <v>-</v>
      </c>
      <c r="BA6" s="21">
        <f t="shared" si="6"/>
        <v>36.93</v>
      </c>
      <c r="BB6" s="21">
        <f t="shared" si="6"/>
        <v>15.34</v>
      </c>
      <c r="BC6" s="21">
        <f t="shared" si="6"/>
        <v>1.22</v>
      </c>
      <c r="BD6" s="21">
        <f t="shared" si="6"/>
        <v>-8.1</v>
      </c>
      <c r="BE6" s="20" t="str">
        <f>IF(BE7="","",IF(BE7="-","【-】","【"&amp;SUBSTITUTE(TEXT(BE7,"#,##0.00"),"-","△")&amp;"】"))</f>
        <v>【△8.10】</v>
      </c>
      <c r="BF6" s="21" t="str">
        <f>IF(BF7="",NA(),BF7)</f>
        <v>-</v>
      </c>
      <c r="BG6" s="20">
        <f t="shared" ref="BG6:BO6" si="7">IF(BG7="",NA(),BG7)</f>
        <v>0</v>
      </c>
      <c r="BH6" s="20">
        <f t="shared" si="7"/>
        <v>0</v>
      </c>
      <c r="BI6" s="20">
        <f t="shared" si="7"/>
        <v>0</v>
      </c>
      <c r="BJ6" s="20">
        <f t="shared" si="7"/>
        <v>0</v>
      </c>
      <c r="BK6" s="21" t="str">
        <f t="shared" si="7"/>
        <v>-</v>
      </c>
      <c r="BL6" s="21">
        <f t="shared" si="7"/>
        <v>406.44</v>
      </c>
      <c r="BM6" s="21">
        <f t="shared" si="7"/>
        <v>254.5</v>
      </c>
      <c r="BN6" s="21">
        <f t="shared" si="7"/>
        <v>365.75</v>
      </c>
      <c r="BO6" s="21">
        <f t="shared" si="7"/>
        <v>482.31</v>
      </c>
      <c r="BP6" s="20" t="str">
        <f>IF(BP7="","",IF(BP7="-","【-】","【"&amp;SUBSTITUTE(TEXT(BP7,"#,##0.00"),"-","△")&amp;"】"))</f>
        <v>【525.34】</v>
      </c>
      <c r="BQ6" s="21" t="str">
        <f>IF(BQ7="",NA(),BQ7)</f>
        <v>-</v>
      </c>
      <c r="BR6" s="21">
        <f t="shared" ref="BR6:BZ6" si="8">IF(BR7="",NA(),BR7)</f>
        <v>8.92</v>
      </c>
      <c r="BS6" s="21">
        <f t="shared" si="8"/>
        <v>17.64</v>
      </c>
      <c r="BT6" s="21">
        <f t="shared" si="8"/>
        <v>20.22</v>
      </c>
      <c r="BU6" s="21">
        <f t="shared" si="8"/>
        <v>23.39</v>
      </c>
      <c r="BV6" s="21" t="str">
        <f t="shared" si="8"/>
        <v>-</v>
      </c>
      <c r="BW6" s="21">
        <f t="shared" si="8"/>
        <v>35.93</v>
      </c>
      <c r="BX6" s="21">
        <f t="shared" si="8"/>
        <v>36.1</v>
      </c>
      <c r="BY6" s="21">
        <f t="shared" si="8"/>
        <v>35.5</v>
      </c>
      <c r="BZ6" s="21">
        <f t="shared" si="8"/>
        <v>35.119999999999997</v>
      </c>
      <c r="CA6" s="20" t="str">
        <f>IF(CA7="","",IF(CA7="-","【-】","【"&amp;SUBSTITUTE(TEXT(CA7,"#,##0.00"),"-","△")&amp;"】"))</f>
        <v>【33.89】</v>
      </c>
      <c r="CB6" s="21" t="str">
        <f>IF(CB7="",NA(),CB7)</f>
        <v>-</v>
      </c>
      <c r="CC6" s="21">
        <f t="shared" ref="CC6:CK6" si="9">IF(CC7="",NA(),CC7)</f>
        <v>1448.14</v>
      </c>
      <c r="CD6" s="21">
        <f t="shared" si="9"/>
        <v>733.67</v>
      </c>
      <c r="CE6" s="21">
        <f t="shared" si="9"/>
        <v>646.79999999999995</v>
      </c>
      <c r="CF6" s="21">
        <f t="shared" si="9"/>
        <v>692.34</v>
      </c>
      <c r="CG6" s="21" t="str">
        <f t="shared" si="9"/>
        <v>-</v>
      </c>
      <c r="CH6" s="21">
        <f t="shared" si="9"/>
        <v>499.55</v>
      </c>
      <c r="CI6" s="21">
        <f t="shared" si="9"/>
        <v>529.77</v>
      </c>
      <c r="CJ6" s="21">
        <f t="shared" si="9"/>
        <v>523.41999999999996</v>
      </c>
      <c r="CK6" s="21">
        <f t="shared" si="9"/>
        <v>526.79</v>
      </c>
      <c r="CL6" s="20" t="str">
        <f>IF(CL7="","",IF(CL7="-","【-】","【"&amp;SUBSTITUTE(TEXT(CL7,"#,##0.00"),"-","△")&amp;"】"))</f>
        <v>【542.57】</v>
      </c>
      <c r="CM6" s="21" t="str">
        <f>IF(CM7="",NA(),CM7)</f>
        <v>-</v>
      </c>
      <c r="CN6" s="21">
        <f t="shared" ref="CN6:CV6" si="10">IF(CN7="",NA(),CN7)</f>
        <v>33.33</v>
      </c>
      <c r="CO6" s="21">
        <f t="shared" si="10"/>
        <v>35.19</v>
      </c>
      <c r="CP6" s="21">
        <f t="shared" si="10"/>
        <v>35.19</v>
      </c>
      <c r="CQ6" s="21">
        <f t="shared" si="10"/>
        <v>33.33</v>
      </c>
      <c r="CR6" s="21" t="str">
        <f t="shared" si="10"/>
        <v>-</v>
      </c>
      <c r="CS6" s="21">
        <f t="shared" si="10"/>
        <v>42.48</v>
      </c>
      <c r="CT6" s="21">
        <f t="shared" si="10"/>
        <v>39.770000000000003</v>
      </c>
      <c r="CU6" s="21">
        <f t="shared" si="10"/>
        <v>38.96</v>
      </c>
      <c r="CV6" s="21">
        <f t="shared" si="10"/>
        <v>39.659999999999997</v>
      </c>
      <c r="CW6" s="20" t="str">
        <f>IF(CW7="","",IF(CW7="-","【-】","【"&amp;SUBSTITUTE(TEXT(CW7,"#,##0.00"),"-","△")&amp;"】"))</f>
        <v>【39.98】</v>
      </c>
      <c r="CX6" s="21" t="str">
        <f>IF(CX7="",NA(),CX7)</f>
        <v>-</v>
      </c>
      <c r="CY6" s="21">
        <f t="shared" ref="CY6:DG6" si="11">IF(CY7="",NA(),CY7)</f>
        <v>71.959999999999994</v>
      </c>
      <c r="CZ6" s="21">
        <f t="shared" si="11"/>
        <v>71</v>
      </c>
      <c r="DA6" s="21">
        <f t="shared" si="11"/>
        <v>72.45</v>
      </c>
      <c r="DB6" s="21">
        <f t="shared" si="11"/>
        <v>73.12</v>
      </c>
      <c r="DC6" s="21" t="str">
        <f t="shared" si="11"/>
        <v>-</v>
      </c>
      <c r="DD6" s="21">
        <f t="shared" si="11"/>
        <v>90.73</v>
      </c>
      <c r="DE6" s="21">
        <f t="shared" si="11"/>
        <v>91.64</v>
      </c>
      <c r="DF6" s="21">
        <f t="shared" si="11"/>
        <v>91.6</v>
      </c>
      <c r="DG6" s="21">
        <f t="shared" si="11"/>
        <v>92.03</v>
      </c>
      <c r="DH6" s="20" t="str">
        <f>IF(DH7="","",IF(DH7="-","【-】","【"&amp;SUBSTITUTE(TEXT(DH7,"#,##0.00"),"-","△")&amp;"】"))</f>
        <v>【91.37】</v>
      </c>
      <c r="DI6" s="21" t="str">
        <f>IF(DI7="",NA(),DI7)</f>
        <v>-</v>
      </c>
      <c r="DJ6" s="21">
        <f t="shared" ref="DJ6:DR6" si="12">IF(DJ7="",NA(),DJ7)</f>
        <v>3.25</v>
      </c>
      <c r="DK6" s="21">
        <f t="shared" si="12"/>
        <v>6.5</v>
      </c>
      <c r="DL6" s="21">
        <f t="shared" si="12"/>
        <v>9.61</v>
      </c>
      <c r="DM6" s="21">
        <f t="shared" si="12"/>
        <v>12.61</v>
      </c>
      <c r="DN6" s="21" t="str">
        <f t="shared" si="12"/>
        <v>-</v>
      </c>
      <c r="DO6" s="21">
        <f t="shared" si="12"/>
        <v>34.76</v>
      </c>
      <c r="DP6" s="21">
        <f t="shared" si="12"/>
        <v>36.130000000000003</v>
      </c>
      <c r="DQ6" s="21">
        <f t="shared" si="12"/>
        <v>38.409999999999997</v>
      </c>
      <c r="DR6" s="21">
        <f t="shared" si="12"/>
        <v>43.41</v>
      </c>
      <c r="DS6" s="20" t="str">
        <f>IF(DS7="","",IF(DS7="-","【-】","【"&amp;SUBSTITUTE(TEXT(DS7,"#,##0.00"),"-","△")&amp;"】"))</f>
        <v>【43.41】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52159</v>
      </c>
      <c r="D7" s="23">
        <v>46</v>
      </c>
      <c r="E7" s="23">
        <v>17</v>
      </c>
      <c r="F7" s="23">
        <v>7</v>
      </c>
      <c r="G7" s="23">
        <v>0</v>
      </c>
      <c r="H7" s="23" t="s">
        <v>96</v>
      </c>
      <c r="I7" s="23" t="s">
        <v>97</v>
      </c>
      <c r="J7" s="23" t="s">
        <v>98</v>
      </c>
      <c r="K7" s="23" t="s">
        <v>99</v>
      </c>
      <c r="L7" s="23" t="s">
        <v>100</v>
      </c>
      <c r="M7" s="23" t="s">
        <v>101</v>
      </c>
      <c r="N7" s="24" t="s">
        <v>102</v>
      </c>
      <c r="O7" s="24">
        <v>81.73</v>
      </c>
      <c r="P7" s="24">
        <v>0.4</v>
      </c>
      <c r="Q7" s="24">
        <v>73.19</v>
      </c>
      <c r="R7" s="24">
        <v>3630</v>
      </c>
      <c r="S7" s="24">
        <v>23443</v>
      </c>
      <c r="T7" s="24">
        <v>1093.56</v>
      </c>
      <c r="U7" s="24">
        <v>21.44</v>
      </c>
      <c r="V7" s="24">
        <v>93</v>
      </c>
      <c r="W7" s="24">
        <v>0.14000000000000001</v>
      </c>
      <c r="X7" s="24">
        <v>664.29</v>
      </c>
      <c r="Y7" s="24" t="s">
        <v>102</v>
      </c>
      <c r="Z7" s="24">
        <v>104.75</v>
      </c>
      <c r="AA7" s="24">
        <v>105.78</v>
      </c>
      <c r="AB7" s="24">
        <v>101.7</v>
      </c>
      <c r="AC7" s="24">
        <v>100.8</v>
      </c>
      <c r="AD7" s="24" t="s">
        <v>102</v>
      </c>
      <c r="AE7" s="24">
        <v>101.09</v>
      </c>
      <c r="AF7" s="24">
        <v>94.43</v>
      </c>
      <c r="AG7" s="24">
        <v>101.18</v>
      </c>
      <c r="AH7" s="24">
        <v>89.58</v>
      </c>
      <c r="AI7" s="24">
        <v>89.58</v>
      </c>
      <c r="AJ7" s="24" t="s">
        <v>102</v>
      </c>
      <c r="AK7" s="24">
        <v>0</v>
      </c>
      <c r="AL7" s="24">
        <v>0</v>
      </c>
      <c r="AM7" s="24">
        <v>0</v>
      </c>
      <c r="AN7" s="24">
        <v>0</v>
      </c>
      <c r="AO7" s="24" t="s">
        <v>102</v>
      </c>
      <c r="AP7" s="24">
        <v>534.57000000000005</v>
      </c>
      <c r="AQ7" s="24">
        <v>528.12</v>
      </c>
      <c r="AR7" s="24">
        <v>533.38</v>
      </c>
      <c r="AS7" s="24">
        <v>658.43</v>
      </c>
      <c r="AT7" s="24">
        <v>658.43</v>
      </c>
      <c r="AU7" s="24" t="s">
        <v>102</v>
      </c>
      <c r="AV7" s="24">
        <v>40.4</v>
      </c>
      <c r="AW7" s="24">
        <v>49.52</v>
      </c>
      <c r="AX7" s="24">
        <v>51.02</v>
      </c>
      <c r="AY7" s="24">
        <v>56.99</v>
      </c>
      <c r="AZ7" s="24" t="s">
        <v>102</v>
      </c>
      <c r="BA7" s="24">
        <v>36.93</v>
      </c>
      <c r="BB7" s="24">
        <v>15.34</v>
      </c>
      <c r="BC7" s="24">
        <v>1.22</v>
      </c>
      <c r="BD7" s="24">
        <v>-8.1</v>
      </c>
      <c r="BE7" s="24">
        <v>-8.1</v>
      </c>
      <c r="BF7" s="24" t="s">
        <v>102</v>
      </c>
      <c r="BG7" s="24">
        <v>0</v>
      </c>
      <c r="BH7" s="24">
        <v>0</v>
      </c>
      <c r="BI7" s="24">
        <v>0</v>
      </c>
      <c r="BJ7" s="24">
        <v>0</v>
      </c>
      <c r="BK7" s="24" t="s">
        <v>102</v>
      </c>
      <c r="BL7" s="24">
        <v>406.44</v>
      </c>
      <c r="BM7" s="24">
        <v>254.5</v>
      </c>
      <c r="BN7" s="24">
        <v>365.75</v>
      </c>
      <c r="BO7" s="24">
        <v>482.31</v>
      </c>
      <c r="BP7" s="24">
        <v>525.34</v>
      </c>
      <c r="BQ7" s="24" t="s">
        <v>102</v>
      </c>
      <c r="BR7" s="24">
        <v>8.92</v>
      </c>
      <c r="BS7" s="24">
        <v>17.64</v>
      </c>
      <c r="BT7" s="24">
        <v>20.22</v>
      </c>
      <c r="BU7" s="24">
        <v>23.39</v>
      </c>
      <c r="BV7" s="24" t="s">
        <v>102</v>
      </c>
      <c r="BW7" s="24">
        <v>35.93</v>
      </c>
      <c r="BX7" s="24">
        <v>36.1</v>
      </c>
      <c r="BY7" s="24">
        <v>35.5</v>
      </c>
      <c r="BZ7" s="24">
        <v>35.119999999999997</v>
      </c>
      <c r="CA7" s="24">
        <v>33.89</v>
      </c>
      <c r="CB7" s="24" t="s">
        <v>102</v>
      </c>
      <c r="CC7" s="24">
        <v>1448.14</v>
      </c>
      <c r="CD7" s="24">
        <v>733.67</v>
      </c>
      <c r="CE7" s="24">
        <v>646.79999999999995</v>
      </c>
      <c r="CF7" s="24">
        <v>692.34</v>
      </c>
      <c r="CG7" s="24" t="s">
        <v>102</v>
      </c>
      <c r="CH7" s="24">
        <v>499.55</v>
      </c>
      <c r="CI7" s="24">
        <v>529.77</v>
      </c>
      <c r="CJ7" s="24">
        <v>523.41999999999996</v>
      </c>
      <c r="CK7" s="24">
        <v>526.79</v>
      </c>
      <c r="CL7" s="24">
        <v>542.57000000000005</v>
      </c>
      <c r="CM7" s="24" t="s">
        <v>102</v>
      </c>
      <c r="CN7" s="24">
        <v>33.33</v>
      </c>
      <c r="CO7" s="24">
        <v>35.19</v>
      </c>
      <c r="CP7" s="24">
        <v>35.19</v>
      </c>
      <c r="CQ7" s="24">
        <v>33.33</v>
      </c>
      <c r="CR7" s="24" t="s">
        <v>102</v>
      </c>
      <c r="CS7" s="24">
        <v>42.48</v>
      </c>
      <c r="CT7" s="24">
        <v>39.770000000000003</v>
      </c>
      <c r="CU7" s="24">
        <v>38.96</v>
      </c>
      <c r="CV7" s="24">
        <v>39.659999999999997</v>
      </c>
      <c r="CW7" s="24">
        <v>39.979999999999997</v>
      </c>
      <c r="CX7" s="24" t="s">
        <v>102</v>
      </c>
      <c r="CY7" s="24">
        <v>71.959999999999994</v>
      </c>
      <c r="CZ7" s="24">
        <v>71</v>
      </c>
      <c r="DA7" s="24">
        <v>72.45</v>
      </c>
      <c r="DB7" s="24">
        <v>73.12</v>
      </c>
      <c r="DC7" s="24" t="s">
        <v>102</v>
      </c>
      <c r="DD7" s="24">
        <v>90.73</v>
      </c>
      <c r="DE7" s="24">
        <v>91.64</v>
      </c>
      <c r="DF7" s="24">
        <v>91.6</v>
      </c>
      <c r="DG7" s="24">
        <v>92.03</v>
      </c>
      <c r="DH7" s="24">
        <v>91.37</v>
      </c>
      <c r="DI7" s="24" t="s">
        <v>102</v>
      </c>
      <c r="DJ7" s="24">
        <v>3.25</v>
      </c>
      <c r="DK7" s="24">
        <v>6.5</v>
      </c>
      <c r="DL7" s="24">
        <v>9.61</v>
      </c>
      <c r="DM7" s="24">
        <v>12.61</v>
      </c>
      <c r="DN7" s="24" t="s">
        <v>102</v>
      </c>
      <c r="DO7" s="24">
        <v>34.76</v>
      </c>
      <c r="DP7" s="24">
        <v>36.130000000000003</v>
      </c>
      <c r="DQ7" s="24">
        <v>38.409999999999997</v>
      </c>
      <c r="DR7" s="24">
        <v>43.41</v>
      </c>
      <c r="DS7" s="24">
        <v>43.41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2025-01-24T07:22:28Z</dcterms:created>
  <dcterms:modified xsi:type="dcterms:W3CDTF">2025-01-28T06:42:17Z</dcterms:modified>
  <cp:category/>
</cp:coreProperties>
</file>