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enboku\Desktop\経営比較分析表\02 分析表\【経営比較分析表】2022_052159_46_1718\【経営比較分析表】2022_052159_46_1718\"/>
    </mc:Choice>
  </mc:AlternateContent>
  <workbookProtection workbookAlgorithmName="SHA-512" workbookHashValue="AubURaVu1yzMdXWoiphfvtUeUMTx4dR4D9PbR3bI5HoQAlAfO7SMAYGhKrQysMkruatpq8xp1LO2sBUQQNwrYw==" workbookSaltValue="99HLW5xjjHwkD3y7CX48FQ==" workbookSpinCount="100000" lockStructure="1"/>
  <bookViews>
    <workbookView xWindow="0" yWindow="0" windowWidth="19530" windowHeight="715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W8" i="4"/>
  <c r="P8" i="4"/>
  <c r="B6"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<sst xmlns="http://schemas.openxmlformats.org/spreadsheetml/2006/main" count="275" uniqueCount="116">
  <si>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</si>
  <si>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</si>
  <si>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</si>
  <si>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</si>
  <si>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</si>
  <si>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</si>
  <si>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</si>
  <si>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</si>
  <si>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</si>
  <si>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</si>
  <si>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</si>
  <si>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</si>
  <si>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</si>
  <si>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</si>
  <si>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</si>
  <si>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</si>
  <si>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</si>
  <si>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</si>
  <si>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</si>
  <si>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</si>
  <si>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</si>
  <si>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</si>
  <si>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</si>
  <si>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</si>
  <si>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</si>
  <si>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</si>
  <si>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</si>
  <si>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</si>
  <si>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</si>
  <si>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</si>
  <si>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</si>
  <si>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</si>
  <si>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</si>
  <si>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</si>
  <si>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</si>
  <si>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</si>
  <si>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</si>
  <si>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</si>
  <si>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</si>
  <si>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</si>
  <si>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</si>
  <si>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</si>
  <si>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</si>
  <si>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</si>
  <si>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</si>
  <si>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</si>
  <si>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</si>
  <si>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</si>
  <si>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</si>
  <si>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</si>
  <si>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</si>
  <si>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</si>
  <si>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</si>
  <si>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</si>
  <si>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</si>
  <si>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</si>
  <si>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</si>
  <si>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</si>
  <si>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</si>
  <si>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</si>
  <si>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</si>
  <si>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</si>
  <si>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</si>
  <si>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</si>
  <si>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</si>
  <si>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</si>
  <si>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</si>
  <si>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</si>
  <si>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</si>
  <si>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</si>
  <si>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</si>
  <si>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</si>
  <si>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</si>
  <si>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</si>
  <si>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</si>
  <si>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</si>
  <si>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</si>
  <si>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</si>
  <si>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</si>
  <si>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</si>
  <si>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</si>
  <si>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</si>
  <si>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</si>
  <si>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</si>
  <si>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</si>
  <si>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</si>
  <si>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</si>
  <si>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</si>
  <si>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</si>
  <si>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</si>
  <si>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</si>
  <si>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</si>
  <si>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</si>
  <si>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</si>
  <si>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</si>
  <si>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</si>
  <si>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仙北市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</si>
  <si>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</si>
  <si>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</si>
  <si>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</si>
  <si>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</si>
  <si>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</si>
  <si>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</si>
  <si>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</si>
  <si>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</si>
  <si>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</si>
  <si>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</si>
  <si>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</si>
  <si>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</si>
  <si>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</si>
  <si>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</si>
  <si>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</si>
  <si>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</si>
  <si>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平成4年より供用を開始しており、各処理場の機能強化等も計画的に行ってきたが、有形固定資産減価償却率は引き続き類似団体平均を下回っている。
　使用料収入は十分な水準とは言えず将来の更新需要に対応することは困難であるため、料金水準の見直しによる財源確保とともに、計画的な設備更新等により老朽化の進行を防ぐ。</t>
    <rPh sb="1" eb="3">
      <t>ヘイセイ</t>
    </rPh>
    <rPh sb="4" eb="5">
      <t>ネン</t>
    </rPh>
    <rPh sb="7" eb="9">
      <t>キョウヨウ</t>
    </rPh>
    <rPh sb="10" eb="12">
      <t>カイシ</t>
    </rPh>
    <rPh sb="17" eb="18">
      <t>カク</t>
    </rPh>
    <rPh sb="18" eb="21">
      <t>ショリジョウ</t>
    </rPh>
    <rPh sb="22" eb="26">
      <t>キノウキョウカ</t>
    </rPh>
    <rPh sb="26" eb="27">
      <t>トウ</t>
    </rPh>
    <rPh sb="28" eb="31">
      <t>ケイカクテキ</t>
    </rPh>
    <rPh sb="32" eb="33">
      <t>オコナ</t>
    </rPh>
    <rPh sb="39" eb="45">
      <t>ユウケイコテイシサン</t>
    </rPh>
    <rPh sb="45" eb="50">
      <t>ゲンカショウキャクリツ</t>
    </rPh>
    <rPh sb="51" eb="52">
      <t>ヒ</t>
    </rPh>
    <rPh sb="53" eb="54">
      <t>ツヅ</t>
    </rPh>
    <rPh sb="55" eb="61">
      <t>ルイジダンタイヘイキン</t>
    </rPh>
    <rPh sb="62" eb="64">
      <t>シタマワ</t>
    </rPh>
    <rPh sb="71" eb="76">
      <t>シヨウリョウシュウニュウ</t>
    </rPh>
    <rPh sb="77" eb="79">
      <t>ジュウブン</t>
    </rPh>
    <rPh sb="80" eb="82">
      <t>スイジュン</t>
    </rPh>
    <rPh sb="84" eb="85">
      <t>イ</t>
    </rPh>
    <rPh sb="87" eb="89">
      <t>ショウライ</t>
    </rPh>
    <rPh sb="90" eb="94">
      <t>コウシンジュヨウ</t>
    </rPh>
    <rPh sb="95" eb="97">
      <t>タイオウ</t>
    </rPh>
    <rPh sb="102" eb="104">
      <t>コンナン</t>
    </rPh>
    <rPh sb="121" eb="125">
      <t>ザイゲンカクホ</t>
    </rPh>
    <rPh sb="130" eb="133">
      <t>ケイカクテキ</t>
    </rPh>
    <rPh sb="134" eb="138">
      <t>セツビコウシン</t>
    </rPh>
    <rPh sb="138" eb="139">
      <t>トウ</t>
    </rPh>
    <rPh sb="142" eb="145">
      <t>ロウキュウカ</t>
    </rPh>
    <rPh sb="146" eb="148">
      <t>シンコウ</t>
    </rPh>
    <rPh sb="149" eb="150">
      <t>フセ</t>
    </rPh>
    <phoneticPr fontId="4"/>
  </si>
  <si>
    <t>　収益の大部分を一般会計からの繰入に依存しており、また７箇所の処理場を有することから更新需要も大きくなることが見込まれる。
　将来の更新需要に備えた財政基盤の確立のため、料金水準の見直しによる財源確保と併せて適切な維持管理による施設の長寿命化に努める。また老朽化対策については、活用可能な財源を精査し計画的に実施する。</t>
    <rPh sb="1" eb="3">
      <t>シュウエキ</t>
    </rPh>
    <rPh sb="4" eb="7">
      <t>ダイブブン</t>
    </rPh>
    <rPh sb="8" eb="12">
      <t>イッパンカイケイ</t>
    </rPh>
    <rPh sb="15" eb="17">
      <t>クリイ</t>
    </rPh>
    <rPh sb="18" eb="20">
      <t>イゾン</t>
    </rPh>
    <rPh sb="28" eb="30">
      <t>カショ</t>
    </rPh>
    <rPh sb="31" eb="34">
      <t>ショリジョウ</t>
    </rPh>
    <rPh sb="35" eb="36">
      <t>ユウ</t>
    </rPh>
    <rPh sb="42" eb="46">
      <t>コウシンジュヨウ</t>
    </rPh>
    <rPh sb="47" eb="48">
      <t>オオ</t>
    </rPh>
    <rPh sb="55" eb="57">
      <t>ミコ</t>
    </rPh>
    <rPh sb="63" eb="65">
      <t>ショウライ</t>
    </rPh>
    <rPh sb="66" eb="70">
      <t>コウシンジュヨウ</t>
    </rPh>
    <rPh sb="71" eb="72">
      <t>ソナ</t>
    </rPh>
    <rPh sb="74" eb="78">
      <t>ザイセイキバン</t>
    </rPh>
    <rPh sb="79" eb="81">
      <t>カクリツ</t>
    </rPh>
    <rPh sb="96" eb="100">
      <t>ザイゲンカクホ</t>
    </rPh>
    <rPh sb="101" eb="102">
      <t>アワ</t>
    </rPh>
    <rPh sb="104" eb="106">
      <t>テキセツ</t>
    </rPh>
    <rPh sb="107" eb="111">
      <t>イジカンリ</t>
    </rPh>
    <rPh sb="114" eb="116">
      <t>シセツ</t>
    </rPh>
    <rPh sb="117" eb="121">
      <t>チョウジュミョウカ</t>
    </rPh>
    <rPh sb="122" eb="123">
      <t>ツト</t>
    </rPh>
    <rPh sb="128" eb="133">
      <t>ロウキュウカタイサク</t>
    </rPh>
    <rPh sb="139" eb="143">
      <t>カツヨウカノウ</t>
    </rPh>
    <rPh sb="144" eb="146">
      <t>ザイゲン</t>
    </rPh>
    <rPh sb="147" eb="149">
      <t>セイサ</t>
    </rPh>
    <rPh sb="150" eb="153">
      <t>ケイカクテキ</t>
    </rPh>
    <rPh sb="154" eb="156">
      <t>ジッシ</t>
    </rPh>
    <phoneticPr fontId="4"/>
  </si>
  <si>
    <t>①経常収支比率：他会計補助金の減等により3.96ポイントの減となり、前年度同様類似団体平均を下回った。
②累積欠損金比率：令和４年度決算においても純損失が発生しており、比率は類似団体平均を大きく上回った。
③流動比率：使用料等未収金の減等により流動資産が増加し、類似団体平均を上回った。引き続き一定の支払能力の確保に努める。
④企業債残高対事業規模比率：企業債償還はすべて一般会計からの繰入により賄われており、比率はゼロとなっている。
⑤経費回収率：不明水処理費の減等に伴う汚水処理費の増により比率は減少し、類似団体平均を下回った。
⑥汚水処理原価：不明水処理費の減に伴う汚水処理費の増等により増加したものの、引き続き類似団体平均を下回っている。
⑦施設利用率：0.39ポイントの微増だが類似団体平均が大きく低下したことでこれを上回った。引き続き接続率の向上を図るとともに適切な維持管理による処理能力の確保に努める。
⑧水洗化率：類似団体平均を下回っていることから、接続率の向上により水質保全や使用料収入の確保を図る。</t>
    <rPh sb="1" eb="7">
      <t>ケイジョウシュウシヒリツ</t>
    </rPh>
    <rPh sb="34" eb="39">
      <t>ゼンネンドドウヨウ</t>
    </rPh>
    <rPh sb="39" eb="45">
      <t>ルイジダンタイヘイキン</t>
    </rPh>
    <rPh sb="53" eb="60">
      <t>ルイセキケッソンキンヒリツ</t>
    </rPh>
    <rPh sb="61" eb="63">
      <t>レイワ</t>
    </rPh>
    <rPh sb="64" eb="68">
      <t>ネンドケッサン</t>
    </rPh>
    <rPh sb="73" eb="76">
      <t>ジュンソンシツ</t>
    </rPh>
    <rPh sb="77" eb="79">
      <t>ハッセイ</t>
    </rPh>
    <rPh sb="84" eb="86">
      <t>ヒリツ</t>
    </rPh>
    <rPh sb="87" eb="93">
      <t>ルイジダンタイヘイキン</t>
    </rPh>
    <rPh sb="94" eb="95">
      <t>オオ</t>
    </rPh>
    <rPh sb="97" eb="99">
      <t>ウワマワ</t>
    </rPh>
    <rPh sb="104" eb="108">
      <t>リュウドウヒリツ</t>
    </rPh>
    <rPh sb="109" eb="112">
      <t>シヨウリョウ</t>
    </rPh>
    <rPh sb="112" eb="113">
      <t>トウ</t>
    </rPh>
    <rPh sb="113" eb="116">
      <t>ミシュウキン</t>
    </rPh>
    <rPh sb="124" eb="126">
      <t>シサン</t>
    </rPh>
    <rPh sb="127" eb="129">
      <t>ゾウカ</t>
    </rPh>
    <rPh sb="131" eb="135">
      <t>ルイジダンタイ</t>
    </rPh>
    <rPh sb="138" eb="139">
      <t>ウエ</t>
    </rPh>
    <rPh sb="143" eb="144">
      <t>ヒ</t>
    </rPh>
    <rPh sb="145" eb="146">
      <t>ツヅ</t>
    </rPh>
    <rPh sb="147" eb="149">
      <t>イッテイ</t>
    </rPh>
    <rPh sb="150" eb="152">
      <t>シハラ</t>
    </rPh>
    <rPh sb="152" eb="154">
      <t>ノウリョク</t>
    </rPh>
    <rPh sb="155" eb="157">
      <t>カクホ</t>
    </rPh>
    <rPh sb="158" eb="159">
      <t>ツト</t>
    </rPh>
    <rPh sb="164" eb="166">
      <t>キギョウ</t>
    </rPh>
    <rPh sb="166" eb="167">
      <t>サイ</t>
    </rPh>
    <rPh sb="167" eb="169">
      <t>ザンダカ</t>
    </rPh>
    <rPh sb="169" eb="170">
      <t>タイ</t>
    </rPh>
    <rPh sb="170" eb="172">
      <t>ジギョウ</t>
    </rPh>
    <rPh sb="172" eb="174">
      <t>キボ</t>
    </rPh>
    <rPh sb="174" eb="176">
      <t>ヒリツ</t>
    </rPh>
    <rPh sb="177" eb="182">
      <t>キギョウサイショウカン</t>
    </rPh>
    <rPh sb="186" eb="190">
      <t>イッパンカイケイ</t>
    </rPh>
    <rPh sb="193" eb="194">
      <t>ク</t>
    </rPh>
    <rPh sb="194" eb="195">
      <t>イ</t>
    </rPh>
    <rPh sb="198" eb="199">
      <t>マカナ</t>
    </rPh>
    <rPh sb="205" eb="207">
      <t>ヒリツ</t>
    </rPh>
    <rPh sb="219" eb="221">
      <t>ケイヒ</t>
    </rPh>
    <rPh sb="221" eb="223">
      <t>カイシュウ</t>
    </rPh>
    <rPh sb="223" eb="224">
      <t>リツ</t>
    </rPh>
    <rPh sb="232" eb="234">
      <t>ゲントウ</t>
    </rPh>
    <rPh sb="235" eb="236">
      <t>トモナ</t>
    </rPh>
    <rPh sb="237" eb="242">
      <t>オスイショリヒ</t>
    </rPh>
    <rPh sb="247" eb="249">
      <t>ヒリツ</t>
    </rPh>
    <rPh sb="250" eb="251">
      <t>ゲン</t>
    </rPh>
    <rPh sb="251" eb="252">
      <t>ショウ</t>
    </rPh>
    <rPh sb="268" eb="270">
      <t>オスイ</t>
    </rPh>
    <rPh sb="270" eb="272">
      <t>ショリ</t>
    </rPh>
    <rPh sb="272" eb="274">
      <t>ゲンカ</t>
    </rPh>
    <rPh sb="275" eb="278">
      <t>フメイスイ</t>
    </rPh>
    <rPh sb="278" eb="280">
      <t>ショリ</t>
    </rPh>
    <rPh sb="280" eb="281">
      <t>ヒ</t>
    </rPh>
    <rPh sb="282" eb="283">
      <t>ゲン</t>
    </rPh>
    <rPh sb="284" eb="285">
      <t>トモナ</t>
    </rPh>
    <rPh sb="286" eb="291">
      <t>オスイショリヒ</t>
    </rPh>
    <rPh sb="292" eb="293">
      <t>ゾウ</t>
    </rPh>
    <rPh sb="293" eb="294">
      <t>トウ</t>
    </rPh>
    <rPh sb="297" eb="299">
      <t>ゾウカ</t>
    </rPh>
    <rPh sb="316" eb="317">
      <t>シタ</t>
    </rPh>
    <rPh sb="325" eb="327">
      <t>シセツ</t>
    </rPh>
    <rPh sb="327" eb="329">
      <t>リヨウ</t>
    </rPh>
    <rPh sb="329" eb="330">
      <t>リツ</t>
    </rPh>
    <rPh sb="340" eb="342">
      <t>ビゾウ</t>
    </rPh>
    <rPh sb="344" eb="350">
      <t>ルイジダンタイヘイキン</t>
    </rPh>
    <rPh sb="351" eb="352">
      <t>オオ</t>
    </rPh>
    <rPh sb="354" eb="356">
      <t>テイカ</t>
    </rPh>
    <rPh sb="364" eb="366">
      <t>ウワマワ</t>
    </rPh>
    <rPh sb="369" eb="370">
      <t>ヒ</t>
    </rPh>
    <rPh sb="371" eb="372">
      <t>ツヅ</t>
    </rPh>
    <rPh sb="373" eb="376">
      <t>セツゾクリツ</t>
    </rPh>
    <rPh sb="377" eb="379">
      <t>コウジョウ</t>
    </rPh>
    <rPh sb="380" eb="381">
      <t>ハカ</t>
    </rPh>
    <rPh sb="386" eb="388">
      <t>テキセツ</t>
    </rPh>
    <rPh sb="389" eb="393">
      <t>イジカンリ</t>
    </rPh>
    <rPh sb="396" eb="400">
      <t>ショリノウリョク</t>
    </rPh>
    <rPh sb="401" eb="403">
      <t>カクホ</t>
    </rPh>
    <rPh sb="404" eb="405">
      <t>ツト</t>
    </rPh>
    <rPh sb="410" eb="412">
      <t>スイセン</t>
    </rPh>
    <rPh sb="412" eb="413">
      <t>カ</t>
    </rPh>
    <rPh sb="413" eb="414">
      <t>リツ</t>
    </rPh>
    <rPh sb="415" eb="419">
      <t>ルイジダンタイ</t>
    </rPh>
    <rPh sb="419" eb="421">
      <t>ヘイキン</t>
    </rPh>
    <rPh sb="422" eb="424">
      <t>シタマワ</t>
    </rPh>
    <rPh sb="433" eb="436">
      <t>セツゾクリツ</t>
    </rPh>
    <rPh sb="437" eb="439">
      <t>コウジョウ</t>
    </rPh>
    <rPh sb="442" eb="446">
      <t>スイシツホゼン</t>
    </rPh>
    <rPh sb="447" eb="452">
      <t>シヨウリョウシュウニュウ</t>
    </rPh>
    <rPh sb="453" eb="455">
      <t>カクホ</t>
    </rPh>
    <rPh sb="456" eb="457">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</si>
</sst>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F82-49BF-93DA-1E2CE703CBE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0.25</c:v>
                </c:pt>
                <c:pt idx="3">
                  <c:v>0.05</c:v>
                </c:pt>
                <c:pt idx="4">
                  <c:v>0.01</c:v>
                </c:pt>
              </c:numCache>
            </c:numRef>
          </c:val>
          <c:smooth val="0"/>
          <c:extLst>
            <c:ext xmlns:c16="http://schemas.microsoft.com/office/drawing/2014/chart" uri="{C3380CC4-5D6E-409C-BE32-E72D297353CC}">
              <c16:uniqueId val="{00000001-5F82-49BF-93DA-1E2CE703CBE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55.01</c:v>
                </c:pt>
                <c:pt idx="3">
                  <c:v>54.81</c:v>
                </c:pt>
                <c:pt idx="4">
                  <c:v>55.2</c:v>
                </c:pt>
              </c:numCache>
            </c:numRef>
          </c:val>
          <c:extLst>
            <c:ext xmlns:c16="http://schemas.microsoft.com/office/drawing/2014/chart" uri="{C3380CC4-5D6E-409C-BE32-E72D297353CC}">
              <c16:uniqueId val="{00000000-BA2D-4E88-B502-DF7A8344381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54.83</c:v>
                </c:pt>
                <c:pt idx="3">
                  <c:v>66.53</c:v>
                </c:pt>
                <c:pt idx="4">
                  <c:v>52.9</c:v>
                </c:pt>
              </c:numCache>
            </c:numRef>
          </c:val>
          <c:smooth val="0"/>
          <c:extLst>
            <c:ext xmlns:c16="http://schemas.microsoft.com/office/drawing/2014/chart" uri="{C3380CC4-5D6E-409C-BE32-E72D297353CC}">
              <c16:uniqueId val="{00000001-BA2D-4E88-B502-DF7A8344381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76.239999999999995</c:v>
                </c:pt>
                <c:pt idx="3">
                  <c:v>77.22</c:v>
                </c:pt>
                <c:pt idx="4">
                  <c:v>77.28</c:v>
                </c:pt>
              </c:numCache>
            </c:numRef>
          </c:val>
          <c:extLst>
            <c:ext xmlns:c16="http://schemas.microsoft.com/office/drawing/2014/chart" uri="{C3380CC4-5D6E-409C-BE32-E72D297353CC}">
              <c16:uniqueId val="{00000000-56A8-46C3-987A-D93B82D6364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84.7</c:v>
                </c:pt>
                <c:pt idx="3">
                  <c:v>84.67</c:v>
                </c:pt>
                <c:pt idx="4">
                  <c:v>90.3</c:v>
                </c:pt>
              </c:numCache>
            </c:numRef>
          </c:val>
          <c:smooth val="0"/>
          <c:extLst>
            <c:ext xmlns:c16="http://schemas.microsoft.com/office/drawing/2014/chart" uri="{C3380CC4-5D6E-409C-BE32-E72D297353CC}">
              <c16:uniqueId val="{00000001-56A8-46C3-987A-D93B82D6364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81.33</c:v>
                </c:pt>
                <c:pt idx="3">
                  <c:v>78.8</c:v>
                </c:pt>
                <c:pt idx="4">
                  <c:v>74.84</c:v>
                </c:pt>
              </c:numCache>
            </c:numRef>
          </c:val>
          <c:extLst>
            <c:ext xmlns:c16="http://schemas.microsoft.com/office/drawing/2014/chart" uri="{C3380CC4-5D6E-409C-BE32-E72D297353CC}">
              <c16:uniqueId val="{00000000-90BB-49B4-8604-E8B48BFDEF2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106.37</c:v>
                </c:pt>
                <c:pt idx="3">
                  <c:v>106.07</c:v>
                </c:pt>
                <c:pt idx="4">
                  <c:v>101.91</c:v>
                </c:pt>
              </c:numCache>
            </c:numRef>
          </c:val>
          <c:smooth val="0"/>
          <c:extLst>
            <c:ext xmlns:c16="http://schemas.microsoft.com/office/drawing/2014/chart" uri="{C3380CC4-5D6E-409C-BE32-E72D297353CC}">
              <c16:uniqueId val="{00000001-90BB-49B4-8604-E8B48BFDEF2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3.37</c:v>
                </c:pt>
                <c:pt idx="3">
                  <c:v>6.82</c:v>
                </c:pt>
                <c:pt idx="4">
                  <c:v>10.25</c:v>
                </c:pt>
              </c:numCache>
            </c:numRef>
          </c:val>
          <c:extLst>
            <c:ext xmlns:c16="http://schemas.microsoft.com/office/drawing/2014/chart" uri="{C3380CC4-5D6E-409C-BE32-E72D297353CC}">
              <c16:uniqueId val="{00000000-BA06-4B5B-AE60-9E8E8D1F65C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20.34</c:v>
                </c:pt>
                <c:pt idx="3">
                  <c:v>21.85</c:v>
                </c:pt>
                <c:pt idx="4">
                  <c:v>28.79</c:v>
                </c:pt>
              </c:numCache>
            </c:numRef>
          </c:val>
          <c:smooth val="0"/>
          <c:extLst>
            <c:ext xmlns:c16="http://schemas.microsoft.com/office/drawing/2014/chart" uri="{C3380CC4-5D6E-409C-BE32-E72D297353CC}">
              <c16:uniqueId val="{00000001-BA06-4B5B-AE60-9E8E8D1F65C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909-43C1-9EAE-68136F1DAFF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8909-43C1-9EAE-68136F1DAFF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105.8</c:v>
                </c:pt>
                <c:pt idx="3">
                  <c:v>260.79000000000002</c:v>
                </c:pt>
                <c:pt idx="4">
                  <c:v>469.87</c:v>
                </c:pt>
              </c:numCache>
            </c:numRef>
          </c:val>
          <c:extLst>
            <c:ext xmlns:c16="http://schemas.microsoft.com/office/drawing/2014/chart" uri="{C3380CC4-5D6E-409C-BE32-E72D297353CC}">
              <c16:uniqueId val="{00000000-270D-4980-982F-A9D92A402D6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139.02000000000001</c:v>
                </c:pt>
                <c:pt idx="3">
                  <c:v>132.04</c:v>
                </c:pt>
                <c:pt idx="4">
                  <c:v>124.8</c:v>
                </c:pt>
              </c:numCache>
            </c:numRef>
          </c:val>
          <c:smooth val="0"/>
          <c:extLst>
            <c:ext xmlns:c16="http://schemas.microsoft.com/office/drawing/2014/chart" uri="{C3380CC4-5D6E-409C-BE32-E72D297353CC}">
              <c16:uniqueId val="{00000001-270D-4980-982F-A9D92A402D6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50.74</c:v>
                </c:pt>
                <c:pt idx="3">
                  <c:v>33.729999999999997</c:v>
                </c:pt>
                <c:pt idx="4">
                  <c:v>36.86</c:v>
                </c:pt>
              </c:numCache>
            </c:numRef>
          </c:val>
          <c:extLst>
            <c:ext xmlns:c16="http://schemas.microsoft.com/office/drawing/2014/chart" uri="{C3380CC4-5D6E-409C-BE32-E72D297353CC}">
              <c16:uniqueId val="{00000000-5C3F-4B80-9516-1338C9663EE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29.13</c:v>
                </c:pt>
                <c:pt idx="3">
                  <c:v>35.69</c:v>
                </c:pt>
                <c:pt idx="4">
                  <c:v>35.42</c:v>
                </c:pt>
              </c:numCache>
            </c:numRef>
          </c:val>
          <c:smooth val="0"/>
          <c:extLst>
            <c:ext xmlns:c16="http://schemas.microsoft.com/office/drawing/2014/chart" uri="{C3380CC4-5D6E-409C-BE32-E72D297353CC}">
              <c16:uniqueId val="{00000001-5C3F-4B80-9516-1338C9663EE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206-4E3A-AE0A-9DB16ED9F81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867.83</c:v>
                </c:pt>
                <c:pt idx="3">
                  <c:v>791.76</c:v>
                </c:pt>
                <c:pt idx="4">
                  <c:v>718.49</c:v>
                </c:pt>
              </c:numCache>
            </c:numRef>
          </c:val>
          <c:smooth val="0"/>
          <c:extLst>
            <c:ext xmlns:c16="http://schemas.microsoft.com/office/drawing/2014/chart" uri="{C3380CC4-5D6E-409C-BE32-E72D297353CC}">
              <c16:uniqueId val="{00000001-0206-4E3A-AE0A-9DB16ED9F81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56.65</c:v>
                </c:pt>
                <c:pt idx="3">
                  <c:v>67.37</c:v>
                </c:pt>
                <c:pt idx="4">
                  <c:v>59.75</c:v>
                </c:pt>
              </c:numCache>
            </c:numRef>
          </c:val>
          <c:extLst>
            <c:ext xmlns:c16="http://schemas.microsoft.com/office/drawing/2014/chart" uri="{C3380CC4-5D6E-409C-BE32-E72D297353CC}">
              <c16:uniqueId val="{00000000-89F1-4E0C-BA74-3AB6A3C7119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57.08</c:v>
                </c:pt>
                <c:pt idx="3">
                  <c:v>56.26</c:v>
                </c:pt>
                <c:pt idx="4">
                  <c:v>61.82</c:v>
                </c:pt>
              </c:numCache>
            </c:numRef>
          </c:val>
          <c:smooth val="0"/>
          <c:extLst>
            <c:ext xmlns:c16="http://schemas.microsoft.com/office/drawing/2014/chart" uri="{C3380CC4-5D6E-409C-BE32-E72D297353CC}">
              <c16:uniqueId val="{00000001-89F1-4E0C-BA74-3AB6A3C7119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241.16</c:v>
                </c:pt>
                <c:pt idx="3">
                  <c:v>204.02</c:v>
                </c:pt>
                <c:pt idx="4">
                  <c:v>228.7</c:v>
                </c:pt>
              </c:numCache>
            </c:numRef>
          </c:val>
          <c:extLst>
            <c:ext xmlns:c16="http://schemas.microsoft.com/office/drawing/2014/chart" uri="{C3380CC4-5D6E-409C-BE32-E72D297353CC}">
              <c16:uniqueId val="{00000000-CB59-4EB8-A974-6CD12D3BFC1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274.99</c:v>
                </c:pt>
                <c:pt idx="3">
                  <c:v>282.08999999999997</c:v>
                </c:pt>
                <c:pt idx="4">
                  <c:v>246.9</c:v>
                </c:pt>
              </c:numCache>
            </c:numRef>
          </c:val>
          <c:smooth val="0"/>
          <c:extLst>
            <c:ext xmlns:c16="http://schemas.microsoft.com/office/drawing/2014/chart" uri="{C3380CC4-5D6E-409C-BE32-E72D297353CC}">
              <c16:uniqueId val="{00000001-CB59-4EB8-A974-6CD12D3BFC1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秋田県　仙北市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F1</v>
      </c>
      <c r="X8" s="40"/>
      <c r="Y8" s="40"/>
      <c r="Z8" s="40"/>
      <c r="AA8" s="40"/>
      <c r="AB8" s="40"/>
      <c r="AC8" s="40"/>
      <c r="AD8" s="41" t="str">
        <f>データ!$M$6</f>
        <v>非設置</v>
      </c>
      <c r="AE8" s="41"/>
      <c r="AF8" s="41"/>
      <c r="AG8" s="41"/>
      <c r="AH8" s="41"/>
      <c r="AI8" s="41"/>
      <c r="AJ8" s="41"/>
      <c r="AK8" s="3"/>
      <c r="AL8" s="42">
        <f>データ!S6</f>
        <v>24100</v>
      </c>
      <c r="AM8" s="42"/>
      <c r="AN8" s="42"/>
      <c r="AO8" s="42"/>
      <c r="AP8" s="42"/>
      <c r="AQ8" s="42"/>
      <c r="AR8" s="42"/>
      <c r="AS8" s="42"/>
      <c r="AT8" s="35">
        <f>データ!T6</f>
        <v>1093.56</v>
      </c>
      <c r="AU8" s="35"/>
      <c r="AV8" s="35"/>
      <c r="AW8" s="35"/>
      <c r="AX8" s="35"/>
      <c r="AY8" s="35"/>
      <c r="AZ8" s="35"/>
      <c r="BA8" s="35"/>
      <c r="BB8" s="35">
        <f>データ!U6</f>
        <v>22.04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69.06</v>
      </c>
      <c r="J10" s="35"/>
      <c r="K10" s="35"/>
      <c r="L10" s="35"/>
      <c r="M10" s="35"/>
      <c r="N10" s="35"/>
      <c r="O10" s="35"/>
      <c r="P10" s="35">
        <f>データ!P6</f>
        <v>15.97</v>
      </c>
      <c r="Q10" s="35"/>
      <c r="R10" s="35"/>
      <c r="S10" s="35"/>
      <c r="T10" s="35"/>
      <c r="U10" s="35"/>
      <c r="V10" s="35"/>
      <c r="W10" s="35">
        <f>データ!Q6</f>
        <v>61.28</v>
      </c>
      <c r="X10" s="35"/>
      <c r="Y10" s="35"/>
      <c r="Z10" s="35"/>
      <c r="AA10" s="35"/>
      <c r="AB10" s="35"/>
      <c r="AC10" s="35"/>
      <c r="AD10" s="42">
        <f>データ!R6</f>
        <v>2750</v>
      </c>
      <c r="AE10" s="42"/>
      <c r="AF10" s="42"/>
      <c r="AG10" s="42"/>
      <c r="AH10" s="42"/>
      <c r="AI10" s="42"/>
      <c r="AJ10" s="42"/>
      <c r="AK10" s="2"/>
      <c r="AL10" s="42">
        <f>データ!V6</f>
        <v>3807</v>
      </c>
      <c r="AM10" s="42"/>
      <c r="AN10" s="42"/>
      <c r="AO10" s="42"/>
      <c r="AP10" s="42"/>
      <c r="AQ10" s="42"/>
      <c r="AR10" s="42"/>
      <c r="AS10" s="42"/>
      <c r="AT10" s="35">
        <f>データ!W6</f>
        <v>3.24</v>
      </c>
      <c r="AU10" s="35"/>
      <c r="AV10" s="35"/>
      <c r="AW10" s="35"/>
      <c r="AX10" s="35"/>
      <c r="AY10" s="35"/>
      <c r="AZ10" s="35"/>
      <c r="BA10" s="35"/>
      <c r="BB10" s="35">
        <f>データ!X6</f>
        <v>1175</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113</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71"/>
      <c r="BN66" s="71"/>
      <c r="BO66" s="71"/>
      <c r="BP66" s="71"/>
      <c r="BQ66" s="71"/>
      <c r="BR66" s="71"/>
      <c r="BS66" s="71"/>
      <c r="BT66" s="71"/>
      <c r="BU66" s="71"/>
      <c r="BV66" s="71"/>
      <c r="BW66" s="71"/>
      <c r="BX66" s="71"/>
      <c r="BY66" s="71"/>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71"/>
      <c r="BN67" s="71"/>
      <c r="BO67" s="71"/>
      <c r="BP67" s="71"/>
      <c r="BQ67" s="71"/>
      <c r="BR67" s="71"/>
      <c r="BS67" s="71"/>
      <c r="BT67" s="71"/>
      <c r="BU67" s="71"/>
      <c r="BV67" s="71"/>
      <c r="BW67" s="71"/>
      <c r="BX67" s="71"/>
      <c r="BY67" s="71"/>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71"/>
      <c r="BN68" s="71"/>
      <c r="BO68" s="71"/>
      <c r="BP68" s="71"/>
      <c r="BQ68" s="71"/>
      <c r="BR68" s="71"/>
      <c r="BS68" s="71"/>
      <c r="BT68" s="71"/>
      <c r="BU68" s="71"/>
      <c r="BV68" s="71"/>
      <c r="BW68" s="71"/>
      <c r="BX68" s="71"/>
      <c r="BY68" s="71"/>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71"/>
      <c r="BN69" s="71"/>
      <c r="BO69" s="71"/>
      <c r="BP69" s="71"/>
      <c r="BQ69" s="71"/>
      <c r="BR69" s="71"/>
      <c r="BS69" s="71"/>
      <c r="BT69" s="71"/>
      <c r="BU69" s="71"/>
      <c r="BV69" s="71"/>
      <c r="BW69" s="71"/>
      <c r="BX69" s="71"/>
      <c r="BY69" s="71"/>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71"/>
      <c r="BN70" s="71"/>
      <c r="BO70" s="71"/>
      <c r="BP70" s="71"/>
      <c r="BQ70" s="71"/>
      <c r="BR70" s="71"/>
      <c r="BS70" s="71"/>
      <c r="BT70" s="71"/>
      <c r="BU70" s="71"/>
      <c r="BV70" s="71"/>
      <c r="BW70" s="71"/>
      <c r="BX70" s="71"/>
      <c r="BY70" s="71"/>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71"/>
      <c r="BN71" s="71"/>
      <c r="BO71" s="71"/>
      <c r="BP71" s="71"/>
      <c r="BQ71" s="71"/>
      <c r="BR71" s="71"/>
      <c r="BS71" s="71"/>
      <c r="BT71" s="71"/>
      <c r="BU71" s="71"/>
      <c r="BV71" s="71"/>
      <c r="BW71" s="71"/>
      <c r="BX71" s="71"/>
      <c r="BY71" s="71"/>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71"/>
      <c r="BN72" s="71"/>
      <c r="BO72" s="71"/>
      <c r="BP72" s="71"/>
      <c r="BQ72" s="71"/>
      <c r="BR72" s="71"/>
      <c r="BS72" s="71"/>
      <c r="BT72" s="71"/>
      <c r="BU72" s="71"/>
      <c r="BV72" s="71"/>
      <c r="BW72" s="71"/>
      <c r="BX72" s="71"/>
      <c r="BY72" s="71"/>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71"/>
      <c r="BN73" s="71"/>
      <c r="BO73" s="71"/>
      <c r="BP73" s="71"/>
      <c r="BQ73" s="71"/>
      <c r="BR73" s="71"/>
      <c r="BS73" s="71"/>
      <c r="BT73" s="71"/>
      <c r="BU73" s="71"/>
      <c r="BV73" s="71"/>
      <c r="BW73" s="71"/>
      <c r="BX73" s="71"/>
      <c r="BY73" s="71"/>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71"/>
      <c r="BN74" s="71"/>
      <c r="BO74" s="71"/>
      <c r="BP74" s="71"/>
      <c r="BQ74" s="71"/>
      <c r="BR74" s="71"/>
      <c r="BS74" s="71"/>
      <c r="BT74" s="71"/>
      <c r="BU74" s="71"/>
      <c r="BV74" s="71"/>
      <c r="BW74" s="71"/>
      <c r="BX74" s="71"/>
      <c r="BY74" s="71"/>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71"/>
      <c r="BN75" s="71"/>
      <c r="BO75" s="71"/>
      <c r="BP75" s="71"/>
      <c r="BQ75" s="71"/>
      <c r="BR75" s="71"/>
      <c r="BS75" s="71"/>
      <c r="BT75" s="71"/>
      <c r="BU75" s="71"/>
      <c r="BV75" s="71"/>
      <c r="BW75" s="71"/>
      <c r="BX75" s="71"/>
      <c r="BY75" s="71"/>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71"/>
      <c r="BN76" s="71"/>
      <c r="BO76" s="71"/>
      <c r="BP76" s="71"/>
      <c r="BQ76" s="71"/>
      <c r="BR76" s="71"/>
      <c r="BS76" s="71"/>
      <c r="BT76" s="71"/>
      <c r="BU76" s="71"/>
      <c r="BV76" s="71"/>
      <c r="BW76" s="71"/>
      <c r="BX76" s="71"/>
      <c r="BY76" s="71"/>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71"/>
      <c r="BN77" s="71"/>
      <c r="BO77" s="71"/>
      <c r="BP77" s="71"/>
      <c r="BQ77" s="71"/>
      <c r="BR77" s="71"/>
      <c r="BS77" s="71"/>
      <c r="BT77" s="71"/>
      <c r="BU77" s="71"/>
      <c r="BV77" s="71"/>
      <c r="BW77" s="71"/>
      <c r="BX77" s="71"/>
      <c r="BY77" s="71"/>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71"/>
      <c r="BN78" s="71"/>
      <c r="BO78" s="71"/>
      <c r="BP78" s="71"/>
      <c r="BQ78" s="71"/>
      <c r="BR78" s="71"/>
      <c r="BS78" s="71"/>
      <c r="BT78" s="71"/>
      <c r="BU78" s="71"/>
      <c r="BV78" s="71"/>
      <c r="BW78" s="71"/>
      <c r="BX78" s="71"/>
      <c r="BY78" s="71"/>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71"/>
      <c r="BN79" s="71"/>
      <c r="BO79" s="71"/>
      <c r="BP79" s="71"/>
      <c r="BQ79" s="71"/>
      <c r="BR79" s="71"/>
      <c r="BS79" s="71"/>
      <c r="BT79" s="71"/>
      <c r="BU79" s="71"/>
      <c r="BV79" s="71"/>
      <c r="BW79" s="71"/>
      <c r="BX79" s="71"/>
      <c r="BY79" s="71"/>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71"/>
      <c r="BN80" s="71"/>
      <c r="BO80" s="71"/>
      <c r="BP80" s="71"/>
      <c r="BQ80" s="71"/>
      <c r="BR80" s="71"/>
      <c r="BS80" s="71"/>
      <c r="BT80" s="71"/>
      <c r="BU80" s="71"/>
      <c r="BV80" s="71"/>
      <c r="BW80" s="71"/>
      <c r="BX80" s="71"/>
      <c r="BY80" s="71"/>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71"/>
      <c r="BN81" s="71"/>
      <c r="BO81" s="71"/>
      <c r="BP81" s="71"/>
      <c r="BQ81" s="71"/>
      <c r="BR81" s="71"/>
      <c r="BS81" s="71"/>
      <c r="BT81" s="71"/>
      <c r="BU81" s="71"/>
      <c r="BV81" s="71"/>
      <c r="BW81" s="71"/>
      <c r="BX81" s="71"/>
      <c r="BY81" s="71"/>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2" t="s">
        <v>30</v>
      </c>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c r="BI83" s="72"/>
      <c r="BJ83" s="72"/>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ndJA6Km9d3k8ArOdgmcjv4WweALQYBwMOdc6wft+nb8oDVInWacoHOGQMFY2m30k3Tj9tStSGPUiglNdFBtJtA==" saltValue="26ufJzkNZc/7aFILWJ1eP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4" t="s">
        <v>52</v>
      </c>
      <c r="I3" s="75"/>
      <c r="J3" s="75"/>
      <c r="K3" s="75"/>
      <c r="L3" s="75"/>
      <c r="M3" s="75"/>
      <c r="N3" s="75"/>
      <c r="O3" s="75"/>
      <c r="P3" s="75"/>
      <c r="Q3" s="75"/>
      <c r="R3" s="75"/>
      <c r="S3" s="75"/>
      <c r="T3" s="75"/>
      <c r="U3" s="75"/>
      <c r="V3" s="75"/>
      <c r="W3" s="75"/>
      <c r="X3" s="76"/>
      <c r="Y3" s="80"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54</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15">
      <c r="A4" s="14" t="s">
        <v>55</v>
      </c>
      <c r="B4" s="16"/>
      <c r="C4" s="16"/>
      <c r="D4" s="16"/>
      <c r="E4" s="16"/>
      <c r="F4" s="16"/>
      <c r="G4" s="16"/>
      <c r="H4" s="77"/>
      <c r="I4" s="78"/>
      <c r="J4" s="78"/>
      <c r="K4" s="78"/>
      <c r="L4" s="78"/>
      <c r="M4" s="78"/>
      <c r="N4" s="78"/>
      <c r="O4" s="78"/>
      <c r="P4" s="78"/>
      <c r="Q4" s="78"/>
      <c r="R4" s="78"/>
      <c r="S4" s="78"/>
      <c r="T4" s="78"/>
      <c r="U4" s="78"/>
      <c r="V4" s="78"/>
      <c r="W4" s="78"/>
      <c r="X4" s="79"/>
      <c r="Y4" s="73" t="s">
        <v>56</v>
      </c>
      <c r="Z4" s="73"/>
      <c r="AA4" s="73"/>
      <c r="AB4" s="73"/>
      <c r="AC4" s="73"/>
      <c r="AD4" s="73"/>
      <c r="AE4" s="73"/>
      <c r="AF4" s="73"/>
      <c r="AG4" s="73"/>
      <c r="AH4" s="73"/>
      <c r="AI4" s="73"/>
      <c r="AJ4" s="73" t="s">
        <v>57</v>
      </c>
      <c r="AK4" s="73"/>
      <c r="AL4" s="73"/>
      <c r="AM4" s="73"/>
      <c r="AN4" s="73"/>
      <c r="AO4" s="73"/>
      <c r="AP4" s="73"/>
      <c r="AQ4" s="73"/>
      <c r="AR4" s="73"/>
      <c r="AS4" s="73"/>
      <c r="AT4" s="73"/>
      <c r="AU4" s="73" t="s">
        <v>58</v>
      </c>
      <c r="AV4" s="73"/>
      <c r="AW4" s="73"/>
      <c r="AX4" s="73"/>
      <c r="AY4" s="73"/>
      <c r="AZ4" s="73"/>
      <c r="BA4" s="73"/>
      <c r="BB4" s="73"/>
      <c r="BC4" s="73"/>
      <c r="BD4" s="73"/>
      <c r="BE4" s="73"/>
      <c r="BF4" s="73" t="s">
        <v>59</v>
      </c>
      <c r="BG4" s="73"/>
      <c r="BH4" s="73"/>
      <c r="BI4" s="73"/>
      <c r="BJ4" s="73"/>
      <c r="BK4" s="73"/>
      <c r="BL4" s="73"/>
      <c r="BM4" s="73"/>
      <c r="BN4" s="73"/>
      <c r="BO4" s="73"/>
      <c r="BP4" s="73"/>
      <c r="BQ4" s="73" t="s">
        <v>60</v>
      </c>
      <c r="BR4" s="73"/>
      <c r="BS4" s="73"/>
      <c r="BT4" s="73"/>
      <c r="BU4" s="73"/>
      <c r="BV4" s="73"/>
      <c r="BW4" s="73"/>
      <c r="BX4" s="73"/>
      <c r="BY4" s="73"/>
      <c r="BZ4" s="73"/>
      <c r="CA4" s="73"/>
      <c r="CB4" s="73" t="s">
        <v>61</v>
      </c>
      <c r="CC4" s="73"/>
      <c r="CD4" s="73"/>
      <c r="CE4" s="73"/>
      <c r="CF4" s="73"/>
      <c r="CG4" s="73"/>
      <c r="CH4" s="73"/>
      <c r="CI4" s="73"/>
      <c r="CJ4" s="73"/>
      <c r="CK4" s="73"/>
      <c r="CL4" s="73"/>
      <c r="CM4" s="73" t="s">
        <v>62</v>
      </c>
      <c r="CN4" s="73"/>
      <c r="CO4" s="73"/>
      <c r="CP4" s="73"/>
      <c r="CQ4" s="73"/>
      <c r="CR4" s="73"/>
      <c r="CS4" s="73"/>
      <c r="CT4" s="73"/>
      <c r="CU4" s="73"/>
      <c r="CV4" s="73"/>
      <c r="CW4" s="73"/>
      <c r="CX4" s="73" t="s">
        <v>63</v>
      </c>
      <c r="CY4" s="73"/>
      <c r="CZ4" s="73"/>
      <c r="DA4" s="73"/>
      <c r="DB4" s="73"/>
      <c r="DC4" s="73"/>
      <c r="DD4" s="73"/>
      <c r="DE4" s="73"/>
      <c r="DF4" s="73"/>
      <c r="DG4" s="73"/>
      <c r="DH4" s="73"/>
      <c r="DI4" s="73" t="s">
        <v>64</v>
      </c>
      <c r="DJ4" s="73"/>
      <c r="DK4" s="73"/>
      <c r="DL4" s="73"/>
      <c r="DM4" s="73"/>
      <c r="DN4" s="73"/>
      <c r="DO4" s="73"/>
      <c r="DP4" s="73"/>
      <c r="DQ4" s="73"/>
      <c r="DR4" s="73"/>
      <c r="DS4" s="73"/>
      <c r="DT4" s="73" t="s">
        <v>65</v>
      </c>
      <c r="DU4" s="73"/>
      <c r="DV4" s="73"/>
      <c r="DW4" s="73"/>
      <c r="DX4" s="73"/>
      <c r="DY4" s="73"/>
      <c r="DZ4" s="73"/>
      <c r="EA4" s="73"/>
      <c r="EB4" s="73"/>
      <c r="EC4" s="73"/>
      <c r="ED4" s="73"/>
      <c r="EE4" s="73" t="s">
        <v>66</v>
      </c>
      <c r="EF4" s="73"/>
      <c r="EG4" s="73"/>
      <c r="EH4" s="73"/>
      <c r="EI4" s="73"/>
      <c r="EJ4" s="73"/>
      <c r="EK4" s="73"/>
      <c r="EL4" s="73"/>
      <c r="EM4" s="73"/>
      <c r="EN4" s="73"/>
      <c r="EO4" s="73"/>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52159</v>
      </c>
      <c r="D6" s="19">
        <f t="shared" si="3"/>
        <v>46</v>
      </c>
      <c r="E6" s="19">
        <f t="shared" si="3"/>
        <v>17</v>
      </c>
      <c r="F6" s="19">
        <f t="shared" si="3"/>
        <v>5</v>
      </c>
      <c r="G6" s="19">
        <f t="shared" si="3"/>
        <v>0</v>
      </c>
      <c r="H6" s="19" t="str">
        <f t="shared" si="3"/>
        <v>秋田県　仙北市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69.06</v>
      </c>
      <c r="P6" s="20">
        <f t="shared" si="3"/>
        <v>15.97</v>
      </c>
      <c r="Q6" s="20">
        <f t="shared" si="3"/>
        <v>61.28</v>
      </c>
      <c r="R6" s="20">
        <f t="shared" si="3"/>
        <v>2750</v>
      </c>
      <c r="S6" s="20">
        <f t="shared" si="3"/>
        <v>24100</v>
      </c>
      <c r="T6" s="20">
        <f t="shared" si="3"/>
        <v>1093.56</v>
      </c>
      <c r="U6" s="20">
        <f t="shared" si="3"/>
        <v>22.04</v>
      </c>
      <c r="V6" s="20">
        <f t="shared" si="3"/>
        <v>3807</v>
      </c>
      <c r="W6" s="20">
        <f t="shared" si="3"/>
        <v>3.24</v>
      </c>
      <c r="X6" s="20">
        <f t="shared" si="3"/>
        <v>1175</v>
      </c>
      <c r="Y6" s="21" t="str">
        <f>IF(Y7="",NA(),Y7)</f>
        <v>-</v>
      </c>
      <c r="Z6" s="21" t="str">
        <f t="shared" ref="Z6:AH6" si="4">IF(Z7="",NA(),Z7)</f>
        <v>-</v>
      </c>
      <c r="AA6" s="21">
        <f t="shared" si="4"/>
        <v>81.33</v>
      </c>
      <c r="AB6" s="21">
        <f t="shared" si="4"/>
        <v>78.8</v>
      </c>
      <c r="AC6" s="21">
        <f t="shared" si="4"/>
        <v>74.84</v>
      </c>
      <c r="AD6" s="21" t="str">
        <f t="shared" si="4"/>
        <v>-</v>
      </c>
      <c r="AE6" s="21" t="str">
        <f t="shared" si="4"/>
        <v>-</v>
      </c>
      <c r="AF6" s="21">
        <f t="shared" si="4"/>
        <v>106.37</v>
      </c>
      <c r="AG6" s="21">
        <f t="shared" si="4"/>
        <v>106.07</v>
      </c>
      <c r="AH6" s="21">
        <f t="shared" si="4"/>
        <v>101.91</v>
      </c>
      <c r="AI6" s="20" t="str">
        <f>IF(AI7="","",IF(AI7="-","【-】","【"&amp;SUBSTITUTE(TEXT(AI7,"#,##0.00"),"-","△")&amp;"】"))</f>
        <v>【103.61】</v>
      </c>
      <c r="AJ6" s="21" t="str">
        <f>IF(AJ7="",NA(),AJ7)</f>
        <v>-</v>
      </c>
      <c r="AK6" s="21" t="str">
        <f t="shared" ref="AK6:AS6" si="5">IF(AK7="",NA(),AK7)</f>
        <v>-</v>
      </c>
      <c r="AL6" s="21">
        <f t="shared" si="5"/>
        <v>105.8</v>
      </c>
      <c r="AM6" s="21">
        <f t="shared" si="5"/>
        <v>260.79000000000002</v>
      </c>
      <c r="AN6" s="21">
        <f t="shared" si="5"/>
        <v>469.87</v>
      </c>
      <c r="AO6" s="21" t="str">
        <f t="shared" si="5"/>
        <v>-</v>
      </c>
      <c r="AP6" s="21" t="str">
        <f t="shared" si="5"/>
        <v>-</v>
      </c>
      <c r="AQ6" s="21">
        <f t="shared" si="5"/>
        <v>139.02000000000001</v>
      </c>
      <c r="AR6" s="21">
        <f t="shared" si="5"/>
        <v>132.04</v>
      </c>
      <c r="AS6" s="21">
        <f t="shared" si="5"/>
        <v>124.8</v>
      </c>
      <c r="AT6" s="20" t="str">
        <f>IF(AT7="","",IF(AT7="-","【-】","【"&amp;SUBSTITUTE(TEXT(AT7,"#,##0.00"),"-","△")&amp;"】"))</f>
        <v>【133.62】</v>
      </c>
      <c r="AU6" s="21" t="str">
        <f>IF(AU7="",NA(),AU7)</f>
        <v>-</v>
      </c>
      <c r="AV6" s="21" t="str">
        <f t="shared" ref="AV6:BD6" si="6">IF(AV7="",NA(),AV7)</f>
        <v>-</v>
      </c>
      <c r="AW6" s="21">
        <f t="shared" si="6"/>
        <v>50.74</v>
      </c>
      <c r="AX6" s="21">
        <f t="shared" si="6"/>
        <v>33.729999999999997</v>
      </c>
      <c r="AY6" s="21">
        <f t="shared" si="6"/>
        <v>36.86</v>
      </c>
      <c r="AZ6" s="21" t="str">
        <f t="shared" si="6"/>
        <v>-</v>
      </c>
      <c r="BA6" s="21" t="str">
        <f t="shared" si="6"/>
        <v>-</v>
      </c>
      <c r="BB6" s="21">
        <f t="shared" si="6"/>
        <v>29.13</v>
      </c>
      <c r="BC6" s="21">
        <f t="shared" si="6"/>
        <v>35.69</v>
      </c>
      <c r="BD6" s="21">
        <f t="shared" si="6"/>
        <v>35.42</v>
      </c>
      <c r="BE6" s="20" t="str">
        <f>IF(BE7="","",IF(BE7="-","【-】","【"&amp;SUBSTITUTE(TEXT(BE7,"#,##0.00"),"-","△")&amp;"】"))</f>
        <v>【36.94】</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867.83</v>
      </c>
      <c r="BN6" s="21">
        <f t="shared" si="7"/>
        <v>791.76</v>
      </c>
      <c r="BO6" s="21">
        <f t="shared" si="7"/>
        <v>718.49</v>
      </c>
      <c r="BP6" s="20" t="str">
        <f>IF(BP7="","",IF(BP7="-","【-】","【"&amp;SUBSTITUTE(TEXT(BP7,"#,##0.00"),"-","△")&amp;"】"))</f>
        <v>【809.19】</v>
      </c>
      <c r="BQ6" s="21" t="str">
        <f>IF(BQ7="",NA(),BQ7)</f>
        <v>-</v>
      </c>
      <c r="BR6" s="21" t="str">
        <f t="shared" ref="BR6:BZ6" si="8">IF(BR7="",NA(),BR7)</f>
        <v>-</v>
      </c>
      <c r="BS6" s="21">
        <f t="shared" si="8"/>
        <v>56.65</v>
      </c>
      <c r="BT6" s="21">
        <f t="shared" si="8"/>
        <v>67.37</v>
      </c>
      <c r="BU6" s="21">
        <f t="shared" si="8"/>
        <v>59.75</v>
      </c>
      <c r="BV6" s="21" t="str">
        <f t="shared" si="8"/>
        <v>-</v>
      </c>
      <c r="BW6" s="21" t="str">
        <f t="shared" si="8"/>
        <v>-</v>
      </c>
      <c r="BX6" s="21">
        <f t="shared" si="8"/>
        <v>57.08</v>
      </c>
      <c r="BY6" s="21">
        <f t="shared" si="8"/>
        <v>56.26</v>
      </c>
      <c r="BZ6" s="21">
        <f t="shared" si="8"/>
        <v>61.82</v>
      </c>
      <c r="CA6" s="20" t="str">
        <f>IF(CA7="","",IF(CA7="-","【-】","【"&amp;SUBSTITUTE(TEXT(CA7,"#,##0.00"),"-","△")&amp;"】"))</f>
        <v>【57.02】</v>
      </c>
      <c r="CB6" s="21" t="str">
        <f>IF(CB7="",NA(),CB7)</f>
        <v>-</v>
      </c>
      <c r="CC6" s="21" t="str">
        <f t="shared" ref="CC6:CK6" si="9">IF(CC7="",NA(),CC7)</f>
        <v>-</v>
      </c>
      <c r="CD6" s="21">
        <f t="shared" si="9"/>
        <v>241.16</v>
      </c>
      <c r="CE6" s="21">
        <f t="shared" si="9"/>
        <v>204.02</v>
      </c>
      <c r="CF6" s="21">
        <f t="shared" si="9"/>
        <v>228.7</v>
      </c>
      <c r="CG6" s="21" t="str">
        <f t="shared" si="9"/>
        <v>-</v>
      </c>
      <c r="CH6" s="21" t="str">
        <f t="shared" si="9"/>
        <v>-</v>
      </c>
      <c r="CI6" s="21">
        <f t="shared" si="9"/>
        <v>274.99</v>
      </c>
      <c r="CJ6" s="21">
        <f t="shared" si="9"/>
        <v>282.08999999999997</v>
      </c>
      <c r="CK6" s="21">
        <f t="shared" si="9"/>
        <v>246.9</v>
      </c>
      <c r="CL6" s="20" t="str">
        <f>IF(CL7="","",IF(CL7="-","【-】","【"&amp;SUBSTITUTE(TEXT(CL7,"#,##0.00"),"-","△")&amp;"】"))</f>
        <v>【273.68】</v>
      </c>
      <c r="CM6" s="21" t="str">
        <f>IF(CM7="",NA(),CM7)</f>
        <v>-</v>
      </c>
      <c r="CN6" s="21" t="str">
        <f t="shared" ref="CN6:CV6" si="10">IF(CN7="",NA(),CN7)</f>
        <v>-</v>
      </c>
      <c r="CO6" s="21">
        <f t="shared" si="10"/>
        <v>55.01</v>
      </c>
      <c r="CP6" s="21">
        <f t="shared" si="10"/>
        <v>54.81</v>
      </c>
      <c r="CQ6" s="21">
        <f t="shared" si="10"/>
        <v>55.2</v>
      </c>
      <c r="CR6" s="21" t="str">
        <f t="shared" si="10"/>
        <v>-</v>
      </c>
      <c r="CS6" s="21" t="str">
        <f t="shared" si="10"/>
        <v>-</v>
      </c>
      <c r="CT6" s="21">
        <f t="shared" si="10"/>
        <v>54.83</v>
      </c>
      <c r="CU6" s="21">
        <f t="shared" si="10"/>
        <v>66.53</v>
      </c>
      <c r="CV6" s="21">
        <f t="shared" si="10"/>
        <v>52.9</v>
      </c>
      <c r="CW6" s="20" t="str">
        <f>IF(CW7="","",IF(CW7="-","【-】","【"&amp;SUBSTITUTE(TEXT(CW7,"#,##0.00"),"-","△")&amp;"】"))</f>
        <v>【52.55】</v>
      </c>
      <c r="CX6" s="21" t="str">
        <f>IF(CX7="",NA(),CX7)</f>
        <v>-</v>
      </c>
      <c r="CY6" s="21" t="str">
        <f t="shared" ref="CY6:DG6" si="11">IF(CY7="",NA(),CY7)</f>
        <v>-</v>
      </c>
      <c r="CZ6" s="21">
        <f t="shared" si="11"/>
        <v>76.239999999999995</v>
      </c>
      <c r="DA6" s="21">
        <f t="shared" si="11"/>
        <v>77.22</v>
      </c>
      <c r="DB6" s="21">
        <f t="shared" si="11"/>
        <v>77.28</v>
      </c>
      <c r="DC6" s="21" t="str">
        <f t="shared" si="11"/>
        <v>-</v>
      </c>
      <c r="DD6" s="21" t="str">
        <f t="shared" si="11"/>
        <v>-</v>
      </c>
      <c r="DE6" s="21">
        <f t="shared" si="11"/>
        <v>84.7</v>
      </c>
      <c r="DF6" s="21">
        <f t="shared" si="11"/>
        <v>84.67</v>
      </c>
      <c r="DG6" s="21">
        <f t="shared" si="11"/>
        <v>90.3</v>
      </c>
      <c r="DH6" s="20" t="str">
        <f>IF(DH7="","",IF(DH7="-","【-】","【"&amp;SUBSTITUTE(TEXT(DH7,"#,##0.00"),"-","△")&amp;"】"))</f>
        <v>【87.30】</v>
      </c>
      <c r="DI6" s="21" t="str">
        <f>IF(DI7="",NA(),DI7)</f>
        <v>-</v>
      </c>
      <c r="DJ6" s="21" t="str">
        <f t="shared" ref="DJ6:DR6" si="12">IF(DJ7="",NA(),DJ7)</f>
        <v>-</v>
      </c>
      <c r="DK6" s="21">
        <f t="shared" si="12"/>
        <v>3.37</v>
      </c>
      <c r="DL6" s="21">
        <f t="shared" si="12"/>
        <v>6.82</v>
      </c>
      <c r="DM6" s="21">
        <f t="shared" si="12"/>
        <v>10.25</v>
      </c>
      <c r="DN6" s="21" t="str">
        <f t="shared" si="12"/>
        <v>-</v>
      </c>
      <c r="DO6" s="21" t="str">
        <f t="shared" si="12"/>
        <v>-</v>
      </c>
      <c r="DP6" s="21">
        <f t="shared" si="12"/>
        <v>20.34</v>
      </c>
      <c r="DQ6" s="21">
        <f t="shared" si="12"/>
        <v>21.85</v>
      </c>
      <c r="DR6" s="21">
        <f t="shared" si="12"/>
        <v>28.79</v>
      </c>
      <c r="DS6" s="20" t="str">
        <f>IF(DS7="","",IF(DS7="-","【-】","【"&amp;SUBSTITUTE(TEXT(DS7,"#,##0.00"),"-","△")&amp;"】"))</f>
        <v>【27.11】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0.25</v>
      </c>
      <c r="EM6" s="21">
        <f t="shared" si="14"/>
        <v>0.05</v>
      </c>
      <c r="EN6" s="21">
        <f t="shared" si="14"/>
        <v>0.01</v>
      </c>
      <c r="EO6" s="20" t="str">
        <f>IF(EO7="","",IF(EO7="-","【-】","【"&amp;SUBSTITUTE(TEXT(EO7,"#,##0.00"),"-","△")&amp;"】"))</f>
        <v>【0.02】</v>
      </c>
    </row>
    <row r="7" spans="1:148" s="22" customFormat="1" x14ac:dyDescent="0.15">
      <c r="A7" s="14"/>
      <c r="B7" s="23">
        <v>2022</v>
      </c>
      <c r="C7" s="23">
        <v>52159</v>
      </c>
      <c r="D7" s="23">
        <v>46</v>
      </c>
      <c r="E7" s="23">
        <v>17</v>
      </c>
      <c r="F7" s="23">
        <v>5</v>
      </c>
      <c r="G7" s="23">
        <v>0</v>
      </c>
      <c r="H7" s="23" t="s">
        <v>96</v>
      </c>
      <c r="I7" s="23" t="s">
        <v>97</v>
      </c>
      <c r="J7" s="23" t="s">
        <v>98</v>
      </c>
      <c r="K7" s="23" t="s">
        <v>99</v>
      </c>
      <c r="L7" s="23" t="s">
        <v>100</v>
      </c>
      <c r="M7" s="23" t="s">
        <v>101</v>
      </c>
      <c r="N7" s="24" t="s">
        <v>102</v>
      </c>
      <c r="O7" s="24">
        <v>69.06</v>
      </c>
      <c r="P7" s="24">
        <v>15.97</v>
      </c>
      <c r="Q7" s="24">
        <v>61.28</v>
      </c>
      <c r="R7" s="24">
        <v>2750</v>
      </c>
      <c r="S7" s="24">
        <v>24100</v>
      </c>
      <c r="T7" s="24">
        <v>1093.56</v>
      </c>
      <c r="U7" s="24">
        <v>22.04</v>
      </c>
      <c r="V7" s="24">
        <v>3807</v>
      </c>
      <c r="W7" s="24">
        <v>3.24</v>
      </c>
      <c r="X7" s="24">
        <v>1175</v>
      </c>
      <c r="Y7" s="24" t="s">
        <v>102</v>
      </c>
      <c r="Z7" s="24" t="s">
        <v>102</v>
      </c>
      <c r="AA7" s="24">
        <v>81.33</v>
      </c>
      <c r="AB7" s="24">
        <v>78.8</v>
      </c>
      <c r="AC7" s="24">
        <v>74.84</v>
      </c>
      <c r="AD7" s="24" t="s">
        <v>102</v>
      </c>
      <c r="AE7" s="24" t="s">
        <v>102</v>
      </c>
      <c r="AF7" s="24">
        <v>106.37</v>
      </c>
      <c r="AG7" s="24">
        <v>106.07</v>
      </c>
      <c r="AH7" s="24">
        <v>101.91</v>
      </c>
      <c r="AI7" s="24">
        <v>103.61</v>
      </c>
      <c r="AJ7" s="24" t="s">
        <v>102</v>
      </c>
      <c r="AK7" s="24" t="s">
        <v>102</v>
      </c>
      <c r="AL7" s="24">
        <v>105.8</v>
      </c>
      <c r="AM7" s="24">
        <v>260.79000000000002</v>
      </c>
      <c r="AN7" s="24">
        <v>469.87</v>
      </c>
      <c r="AO7" s="24" t="s">
        <v>102</v>
      </c>
      <c r="AP7" s="24" t="s">
        <v>102</v>
      </c>
      <c r="AQ7" s="24">
        <v>139.02000000000001</v>
      </c>
      <c r="AR7" s="24">
        <v>132.04</v>
      </c>
      <c r="AS7" s="24">
        <v>124.8</v>
      </c>
      <c r="AT7" s="24">
        <v>133.62</v>
      </c>
      <c r="AU7" s="24" t="s">
        <v>102</v>
      </c>
      <c r="AV7" s="24" t="s">
        <v>102</v>
      </c>
      <c r="AW7" s="24">
        <v>50.74</v>
      </c>
      <c r="AX7" s="24">
        <v>33.729999999999997</v>
      </c>
      <c r="AY7" s="24">
        <v>36.86</v>
      </c>
      <c r="AZ7" s="24" t="s">
        <v>102</v>
      </c>
      <c r="BA7" s="24" t="s">
        <v>102</v>
      </c>
      <c r="BB7" s="24">
        <v>29.13</v>
      </c>
      <c r="BC7" s="24">
        <v>35.69</v>
      </c>
      <c r="BD7" s="24">
        <v>35.42</v>
      </c>
      <c r="BE7" s="24">
        <v>36.94</v>
      </c>
      <c r="BF7" s="24" t="s">
        <v>102</v>
      </c>
      <c r="BG7" s="24" t="s">
        <v>102</v>
      </c>
      <c r="BH7" s="24">
        <v>0</v>
      </c>
      <c r="BI7" s="24">
        <v>0</v>
      </c>
      <c r="BJ7" s="24">
        <v>0</v>
      </c>
      <c r="BK7" s="24" t="s">
        <v>102</v>
      </c>
      <c r="BL7" s="24" t="s">
        <v>102</v>
      </c>
      <c r="BM7" s="24">
        <v>867.83</v>
      </c>
      <c r="BN7" s="24">
        <v>791.76</v>
      </c>
      <c r="BO7" s="24">
        <v>718.49</v>
      </c>
      <c r="BP7" s="24">
        <v>809.19</v>
      </c>
      <c r="BQ7" s="24" t="s">
        <v>102</v>
      </c>
      <c r="BR7" s="24" t="s">
        <v>102</v>
      </c>
      <c r="BS7" s="24">
        <v>56.65</v>
      </c>
      <c r="BT7" s="24">
        <v>67.37</v>
      </c>
      <c r="BU7" s="24">
        <v>59.75</v>
      </c>
      <c r="BV7" s="24" t="s">
        <v>102</v>
      </c>
      <c r="BW7" s="24" t="s">
        <v>102</v>
      </c>
      <c r="BX7" s="24">
        <v>57.08</v>
      </c>
      <c r="BY7" s="24">
        <v>56.26</v>
      </c>
      <c r="BZ7" s="24">
        <v>61.82</v>
      </c>
      <c r="CA7" s="24">
        <v>57.02</v>
      </c>
      <c r="CB7" s="24" t="s">
        <v>102</v>
      </c>
      <c r="CC7" s="24" t="s">
        <v>102</v>
      </c>
      <c r="CD7" s="24">
        <v>241.16</v>
      </c>
      <c r="CE7" s="24">
        <v>204.02</v>
      </c>
      <c r="CF7" s="24">
        <v>228.7</v>
      </c>
      <c r="CG7" s="24" t="s">
        <v>102</v>
      </c>
      <c r="CH7" s="24" t="s">
        <v>102</v>
      </c>
      <c r="CI7" s="24">
        <v>274.99</v>
      </c>
      <c r="CJ7" s="24">
        <v>282.08999999999997</v>
      </c>
      <c r="CK7" s="24">
        <v>246.9</v>
      </c>
      <c r="CL7" s="24">
        <v>273.68</v>
      </c>
      <c r="CM7" s="24" t="s">
        <v>102</v>
      </c>
      <c r="CN7" s="24" t="s">
        <v>102</v>
      </c>
      <c r="CO7" s="24">
        <v>55.01</v>
      </c>
      <c r="CP7" s="24">
        <v>54.81</v>
      </c>
      <c r="CQ7" s="24">
        <v>55.2</v>
      </c>
      <c r="CR7" s="24" t="s">
        <v>102</v>
      </c>
      <c r="CS7" s="24" t="s">
        <v>102</v>
      </c>
      <c r="CT7" s="24">
        <v>54.83</v>
      </c>
      <c r="CU7" s="24">
        <v>66.53</v>
      </c>
      <c r="CV7" s="24">
        <v>52.9</v>
      </c>
      <c r="CW7" s="24">
        <v>52.55</v>
      </c>
      <c r="CX7" s="24" t="s">
        <v>102</v>
      </c>
      <c r="CY7" s="24" t="s">
        <v>102</v>
      </c>
      <c r="CZ7" s="24">
        <v>76.239999999999995</v>
      </c>
      <c r="DA7" s="24">
        <v>77.22</v>
      </c>
      <c r="DB7" s="24">
        <v>77.28</v>
      </c>
      <c r="DC7" s="24" t="s">
        <v>102</v>
      </c>
      <c r="DD7" s="24" t="s">
        <v>102</v>
      </c>
      <c r="DE7" s="24">
        <v>84.7</v>
      </c>
      <c r="DF7" s="24">
        <v>84.67</v>
      </c>
      <c r="DG7" s="24">
        <v>90.3</v>
      </c>
      <c r="DH7" s="24">
        <v>87.3</v>
      </c>
      <c r="DI7" s="24" t="s">
        <v>102</v>
      </c>
      <c r="DJ7" s="24" t="s">
        <v>102</v>
      </c>
      <c r="DK7" s="24">
        <v>3.37</v>
      </c>
      <c r="DL7" s="24">
        <v>6.82</v>
      </c>
      <c r="DM7" s="24">
        <v>10.25</v>
      </c>
      <c r="DN7" s="24" t="s">
        <v>102</v>
      </c>
      <c r="DO7" s="24" t="s">
        <v>102</v>
      </c>
      <c r="DP7" s="24">
        <v>20.34</v>
      </c>
      <c r="DQ7" s="24">
        <v>21.85</v>
      </c>
      <c r="DR7" s="24">
        <v>28.79</v>
      </c>
      <c r="DS7" s="24">
        <v>27.11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0.25</v>
      </c>
      <c r="EM7" s="24">
        <v>0.05</v>
      </c>
      <c r="EN7" s="24">
        <v>0.01</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senboku</cp:lastModifiedBy>
  <dcterms:created xsi:type="dcterms:W3CDTF">2023-12-12T01:00:07Z</dcterms:created>
  <dcterms:modified xsi:type="dcterms:W3CDTF">2024-01-18T02:57:23Z</dcterms:modified>
  <cp:category/>
</cp:coreProperties>
</file>