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2\02 公営企業班\210113 公営企業に係る経営比較分析表（令和元年度決算）の分析等について（依頼）\05 仙北市ＨＰへアップロードデータ(R3.2.26の17時以降)\"/>
    </mc:Choice>
  </mc:AlternateContent>
  <workbookProtection workbookAlgorithmName="SHA-512" workbookHashValue="Uwp7kA9QS+h5HFccOtFc4B+njr6gE2UtJ7Lwn96Gki++XVZOaee/NevXGRgTWbMh3ZbCL3g0TkaL60oEKyte+Q==" workbookSaltValue="RmmD2Tvh/vF5nU9i9dCEzg=="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<sst xmlns="http://schemas.openxmlformats.org/spreadsheetml/2006/main" count="236" uniqueCount="121">
  <si>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</si>
  <si>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</si>
  <si>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</si>
  <si>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</si>
  <si>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</si>
  <si>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</si>
  <si>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</si>
  <si>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</si>
  <si>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</si>
  <si>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</si>
  <si>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</si>
  <si>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</si>
  <si>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</si>
  <si>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</si>
  <si>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</si>
  <si>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</si>
  <si>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</si>
  <si>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</si>
  <si>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</si>
  <si>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</si>
  <si>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</si>
  <si>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</si>
  <si>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</si>
  <si>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</si>
  <si>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</si>
  <si>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</si>
  <si>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</si>
  <si>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</si>
  <si>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</si>
  <si>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</si>
  <si>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</si>
  <si>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</si>
  <si>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</si>
  <si>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</si>
  <si>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</si>
  <si>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</si>
  <si>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</si>
  <si>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</si>
  <si>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</si>
  <si>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</si>
  <si>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</si>
  <si>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</si>
  <si>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</si>
  <si>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</si>
  <si>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</si>
  <si>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</si>
  <si>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</si>
  <si>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</si>
  <si>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</si>
  <si>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</si>
  <si>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</si>
  <si>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</si>
  <si>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</si>
  <si>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</si>
  <si>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</si>
  <si>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</si>
  <si>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</si>
  <si>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</si>
  <si>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</si>
  <si>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</si>
  <si>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</si>
  <si>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</si>
  <si>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</si>
  <si>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</si>
  <si>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</si>
  <si>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</si>
  <si>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</si>
  <si>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</si>
  <si>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</si>
  <si>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</si>
  <si>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</si>
  <si>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</si>
  <si>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</si>
  <si>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</si>
  <si>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</si>
  <si>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</si>
  <si>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</si>
  <si>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</si>
  <si>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</si>
  <si>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</si>
  <si>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</si>
  <si>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</si>
  <si>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</si>
  <si>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</si>
  <si>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</si>
  <si>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</si>
  <si>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</si>
  <si>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</si>
  <si>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</si>
  <si>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</si>
  <si>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</si>
  <si>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</si>
  <si>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</si>
  <si>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</si>
  <si>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</si>
  <si>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</si>
  <si>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</si>
  <si>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</si>
  <si>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</si>
  <si>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</si>
  <si>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</si>
  <si>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</si>
  <si>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</si>
  <si>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</si>
  <si>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</si>
  <si>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</si>
  <si>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</si>
  <si>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</si>
  <si>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</si>
  <si>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</si>
  <si>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</si>
  <si>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</si>
  <si>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</si>
  <si>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</si>
  <si>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</si>
  <si>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</si>
  <si>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</si>
  <si>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</si>
  <si>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前年度より増となっているが、法適化移行に伴う打ち切り決算の影響である。小規模会計で限られた地域の事業であるため、総収益の90％以上を一般会計繰入金に依存している状況である。使用料収入の確保や経費の見直しによる経営改善に向けた取組が必要である。
④企業債残高対事業規模比率：平成29年度～令和元年度まで、公営企業会計適用債の借入があり上昇していたが、今年度は、打ち切り決算で、借入前の状況であり下がっている。依然として、全国平均・類似団体平均と比較しても大きく上回っているので、留意していきたい。
⑤経費回収率：70.57％と大きく上回っているが、これも打ち切り決算の影響によるもので、実際は、前年同様低い水準である。全国平均・類似団体平均と比較しても低い状況であるため、適切な料金収入を確保する必要がある。
⑥汚水処理原価：前年度より減少しているが、これも打ち切り決算の影響であり、今後も維持管理費の削減や接続率の向上による有収水量の増加に努めたい。
⑦施設利用率：前年度よりも低い数値となっており、全国平均・類似団体平均を下回っているので、接続率の向上を図るとともに適切な施設の維持に努めたい。
⑧水洗化率：微増しているが、近年ほぼ横ばいのうえに、全国平均・類似団体平均を下回っている状況である。区域内人口が少なく、減少傾向にあるが、水質保全や使用料収入の確保を図るため、引き続き接続率の向上に努めたい。　</t>
    <rPh sb="1" eb="4">
      <t>シュウエキテキ</t>
    </rPh>
    <rPh sb="4" eb="6">
      <t>シュウシ</t>
    </rPh>
    <rPh sb="6" eb="8">
      <t>ヒリツ</t>
    </rPh>
    <rPh sb="9" eb="10">
      <t>ゼン</t>
    </rPh>
    <rPh sb="10" eb="12">
      <t>ネンド</t>
    </rPh>
    <rPh sb="14" eb="15">
      <t>ゾウ</t>
    </rPh>
    <rPh sb="23" eb="26">
      <t>ホウテキカ</t>
    </rPh>
    <rPh sb="26" eb="28">
      <t>イコウ</t>
    </rPh>
    <rPh sb="29" eb="30">
      <t>トモナ</t>
    </rPh>
    <rPh sb="31" eb="32">
      <t>ウ</t>
    </rPh>
    <rPh sb="33" eb="34">
      <t>キ</t>
    </rPh>
    <rPh sb="35" eb="37">
      <t>ケッサン</t>
    </rPh>
    <rPh sb="38" eb="40">
      <t>エイキョウ</t>
    </rPh>
    <rPh sb="44" eb="47">
      <t>ショウキボ</t>
    </rPh>
    <rPh sb="47" eb="49">
      <t>カイケイ</t>
    </rPh>
    <rPh sb="50" eb="51">
      <t>カギ</t>
    </rPh>
    <rPh sb="54" eb="56">
      <t>チイキ</t>
    </rPh>
    <rPh sb="57" eb="59">
      <t>ジギョウ</t>
    </rPh>
    <rPh sb="65" eb="68">
      <t>ソウシュウエキ</t>
    </rPh>
    <rPh sb="72" eb="74">
      <t>イジョウ</t>
    </rPh>
    <rPh sb="75" eb="77">
      <t>イッパン</t>
    </rPh>
    <rPh sb="77" eb="79">
      <t>カイケイ</t>
    </rPh>
    <rPh sb="79" eb="82">
      <t>クリイレキン</t>
    </rPh>
    <rPh sb="83" eb="85">
      <t>イゾン</t>
    </rPh>
    <rPh sb="89" eb="91">
      <t>ジョウキョウ</t>
    </rPh>
    <rPh sb="95" eb="98">
      <t>シヨウリョウ</t>
    </rPh>
    <rPh sb="98" eb="100">
      <t>シュウニュウ</t>
    </rPh>
    <rPh sb="101" eb="103">
      <t>カクホ</t>
    </rPh>
    <rPh sb="104" eb="106">
      <t>ケイヒ</t>
    </rPh>
    <rPh sb="107" eb="109">
      <t>ミナオ</t>
    </rPh>
    <rPh sb="113" eb="115">
      <t>ケイエイ</t>
    </rPh>
    <rPh sb="115" eb="117">
      <t>カイゼン</t>
    </rPh>
    <rPh sb="118" eb="119">
      <t>ム</t>
    </rPh>
    <rPh sb="121" eb="123">
      <t>トリクミ</t>
    </rPh>
    <rPh sb="124" eb="126">
      <t>ヒツヨウ</t>
    </rPh>
    <rPh sb="132" eb="135">
      <t>キギョウサイ</t>
    </rPh>
    <rPh sb="135" eb="137">
      <t>ザンダカ</t>
    </rPh>
    <rPh sb="137" eb="138">
      <t>タイ</t>
    </rPh>
    <rPh sb="138" eb="140">
      <t>ジギョウ</t>
    </rPh>
    <rPh sb="140" eb="142">
      <t>キボ</t>
    </rPh>
    <rPh sb="142" eb="144">
      <t>ヒリツ</t>
    </rPh>
    <rPh sb="145" eb="147">
      <t>ヘイセイ</t>
    </rPh>
    <rPh sb="149" eb="150">
      <t>ネン</t>
    </rPh>
    <rPh sb="150" eb="151">
      <t>ド</t>
    </rPh>
    <rPh sb="152" eb="154">
      <t>レイワ</t>
    </rPh>
    <rPh sb="364" eb="366">
      <t>オスイ</t>
    </rPh>
    <rPh sb="366" eb="368">
      <t>ショリ</t>
    </rPh>
    <rPh sb="368" eb="370">
      <t>ゲンカ</t>
    </rPh>
    <rPh sb="371" eb="372">
      <t>ゼン</t>
    </rPh>
    <rPh sb="372" eb="374">
      <t>ネンド</t>
    </rPh>
    <rPh sb="376" eb="378">
      <t>ゲンショウ</t>
    </rPh>
    <rPh sb="387" eb="388">
      <t>ウ</t>
    </rPh>
    <rPh sb="389" eb="390">
      <t>キ</t>
    </rPh>
    <rPh sb="391" eb="393">
      <t>ケッサン</t>
    </rPh>
    <rPh sb="394" eb="396">
      <t>エイキョウ</t>
    </rPh>
    <rPh sb="400" eb="402">
      <t>コンゴ</t>
    </rPh>
    <rPh sb="403" eb="405">
      <t>イジ</t>
    </rPh>
    <phoneticPr fontId="4"/>
  </si>
  <si>
    <t>　平成11年より供用を開始している。耐用年数の観点から考えると、更新の時期はまだ到来していないが、小規模会計のため将来の更新需要に対応するための財源確保は難しい。
　そのため、個々の資産に応じた効率的・効果的な維持管理を行い、長寿命化・経費削減を図るとともに財政負担の軽減を図りながら計画的な更新を行いたい。</t>
    <rPh sb="1" eb="3">
      <t>ヘイセイ</t>
    </rPh>
    <rPh sb="5" eb="6">
      <t>ネン</t>
    </rPh>
    <rPh sb="8" eb="10">
      <t>キョウヨウ</t>
    </rPh>
    <rPh sb="11" eb="13">
      <t>カイシ</t>
    </rPh>
    <rPh sb="18" eb="20">
      <t>タイヨウ</t>
    </rPh>
    <rPh sb="20" eb="22">
      <t>ネンスウ</t>
    </rPh>
    <rPh sb="23" eb="25">
      <t>カンテン</t>
    </rPh>
    <rPh sb="27" eb="28">
      <t>カンガ</t>
    </rPh>
    <rPh sb="32" eb="34">
      <t>コウシン</t>
    </rPh>
    <rPh sb="35" eb="37">
      <t>ジキ</t>
    </rPh>
    <rPh sb="40" eb="42">
      <t>トウライ</t>
    </rPh>
    <rPh sb="49" eb="52">
      <t>ショウキボ</t>
    </rPh>
    <rPh sb="52" eb="54">
      <t>カイケイ</t>
    </rPh>
    <rPh sb="57" eb="59">
      <t>ショウライ</t>
    </rPh>
    <rPh sb="60" eb="62">
      <t>コウシン</t>
    </rPh>
    <rPh sb="62" eb="64">
      <t>ジュヨウ</t>
    </rPh>
    <rPh sb="65" eb="67">
      <t>タイオウ</t>
    </rPh>
    <rPh sb="72" eb="74">
      <t>ザイゲン</t>
    </rPh>
    <rPh sb="74" eb="76">
      <t>カクホ</t>
    </rPh>
    <rPh sb="77" eb="78">
      <t>ムズカ</t>
    </rPh>
    <rPh sb="88" eb="90">
      <t>ココ</t>
    </rPh>
    <rPh sb="91" eb="93">
      <t>シサン</t>
    </rPh>
    <rPh sb="94" eb="95">
      <t>オウ</t>
    </rPh>
    <rPh sb="97" eb="100">
      <t>コウリツテキ</t>
    </rPh>
    <rPh sb="101" eb="104">
      <t>コウカテキ</t>
    </rPh>
    <rPh sb="105" eb="107">
      <t>イジ</t>
    </rPh>
    <rPh sb="107" eb="109">
      <t>カンリ</t>
    </rPh>
    <rPh sb="110" eb="111">
      <t>オコナ</t>
    </rPh>
    <rPh sb="113" eb="117">
      <t>チョウジュミョウカ</t>
    </rPh>
    <rPh sb="118" eb="120">
      <t>ケイヒ</t>
    </rPh>
    <rPh sb="120" eb="122">
      <t>サクゲン</t>
    </rPh>
    <rPh sb="123" eb="124">
      <t>ハカ</t>
    </rPh>
    <rPh sb="129" eb="131">
      <t>ザイセイ</t>
    </rPh>
    <rPh sb="131" eb="133">
      <t>フタン</t>
    </rPh>
    <rPh sb="134" eb="136">
      <t>ケイゲン</t>
    </rPh>
    <rPh sb="137" eb="138">
      <t>ハカ</t>
    </rPh>
    <rPh sb="142" eb="145">
      <t>ケイカクテキ</t>
    </rPh>
    <rPh sb="146" eb="148">
      <t>コウシン</t>
    </rPh>
    <rPh sb="149" eb="150">
      <t>オコナ</t>
    </rPh>
    <phoneticPr fontId="4"/>
  </si>
  <si>
    <t>　地域人口も少なく、限られた地区の事業のため、収益は一般会計からの繰入金に大きく依存し、経営状況は脆弱である。
　このため、事業の安定的な経営や将来の更新需要に対応できる財源の確保が大きな課題である。
　したがって、市民の理解を得ながら段階的な料金改定による使用料収入の確保を図り、効率的・効果的な維持管理と投資による経費削減を行い経営改善に努める。</t>
    <rPh sb="1" eb="3">
      <t>チイキ</t>
    </rPh>
    <rPh sb="3" eb="5">
      <t>ジンコウ</t>
    </rPh>
    <rPh sb="6" eb="7">
      <t>スク</t>
    </rPh>
    <rPh sb="10" eb="11">
      <t>カギ</t>
    </rPh>
    <rPh sb="14" eb="16">
      <t>チク</t>
    </rPh>
    <rPh sb="17" eb="19">
      <t>ジギョウ</t>
    </rPh>
    <rPh sb="23" eb="25">
      <t>シュウエキ</t>
    </rPh>
    <rPh sb="26" eb="28">
      <t>イッパン</t>
    </rPh>
    <rPh sb="28" eb="30">
      <t>カイケイ</t>
    </rPh>
    <rPh sb="33" eb="35">
      <t>クリイレ</t>
    </rPh>
    <rPh sb="35" eb="36">
      <t>キン</t>
    </rPh>
    <rPh sb="37" eb="38">
      <t>オオ</t>
    </rPh>
    <rPh sb="40" eb="42">
      <t>イゾン</t>
    </rPh>
    <rPh sb="44" eb="46">
      <t>ケイエイ</t>
    </rPh>
    <rPh sb="46" eb="48">
      <t>ジョウキョウ</t>
    </rPh>
    <rPh sb="49" eb="51">
      <t>ゼイジャク</t>
    </rPh>
    <rPh sb="62" eb="64">
      <t>ジギョウ</t>
    </rPh>
    <rPh sb="65" eb="68">
      <t>アンテイテキ</t>
    </rPh>
    <rPh sb="69" eb="71">
      <t>ケイエイ</t>
    </rPh>
    <rPh sb="72" eb="74">
      <t>ショウライ</t>
    </rPh>
    <rPh sb="75" eb="77">
      <t>コウシン</t>
    </rPh>
    <rPh sb="77" eb="79">
      <t>ジュヨウ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</si>
</sst>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39-47E5-AC33-A5AB94A87B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B39-47E5-AC33-A5AB94A87B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33.33</c:v>
                </c:pt>
                <c:pt idx="1">
                  <c:v>33.33</c:v>
                </c:pt>
                <c:pt idx="2">
                  <c:v>35.19</c:v>
                </c:pt>
                <c:pt idx="3">
                  <c:v>35.19</c:v>
                </c:pt>
                <c:pt idx="4">
                  <c:v>33.33</c:v>
                </c:pt>
              </c:numCache>
            </c:numRef>
          </c:val>
          <c:extLst>
            <c:ext xmlns:c16="http://schemas.microsoft.com/office/drawing/2014/chart" uri="{C3380CC4-5D6E-409C-BE32-E72D297353CC}">
              <c16:uniqueId val="{00000000-DD1F-493A-ACE3-1C2AA77E39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53.97</c:v>
                </c:pt>
                <c:pt idx="1">
                  <c:v>40.53</c:v>
                </c:pt>
                <c:pt idx="2">
                  <c:v>40.67</c:v>
                </c:pt>
                <c:pt idx="3">
                  <c:v>48.01</c:v>
                </c:pt>
                <c:pt idx="4">
                  <c:v>40.28</c:v>
                </c:pt>
              </c:numCache>
            </c:numRef>
          </c:val>
          <c:smooth val="0"/>
          <c:extLst>
            <c:ext xmlns:c16="http://schemas.microsoft.com/office/drawing/2014/chart" uri="{C3380CC4-5D6E-409C-BE32-E72D297353CC}">
              <c16:uniqueId val="{00000001-DD1F-493A-ACE3-1C2AA77E39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54.68</c:v>
                </c:pt>
                <c:pt idx="1">
                  <c:v>54.89</c:v>
                </c:pt>
                <c:pt idx="2">
                  <c:v>58.87</c:v>
                </c:pt>
                <c:pt idx="3">
                  <c:v>63.64</c:v>
                </c:pt>
                <c:pt idx="4">
                  <c:v>68.14</c:v>
                </c:pt>
              </c:numCache>
            </c:numRef>
          </c:val>
          <c:extLst>
            <c:ext xmlns:c16="http://schemas.microsoft.com/office/drawing/2014/chart" uri="{C3380CC4-5D6E-409C-BE32-E72D297353CC}">
              <c16:uniqueId val="{00000000-27A6-4B9B-B575-F989954873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92.01</c:v>
                </c:pt>
                <c:pt idx="1">
                  <c:v>90.28</c:v>
                </c:pt>
                <c:pt idx="2">
                  <c:v>89.47</c:v>
                </c:pt>
                <c:pt idx="3">
                  <c:v>91.18</c:v>
                </c:pt>
                <c:pt idx="4">
                  <c:v>90.78</c:v>
                </c:pt>
              </c:numCache>
            </c:numRef>
          </c:val>
          <c:smooth val="0"/>
          <c:extLst>
            <c:ext xmlns:c16="http://schemas.microsoft.com/office/drawing/2014/chart" uri="{C3380CC4-5D6E-409C-BE32-E72D297353CC}">
              <c16:uniqueId val="{00000001-27A6-4B9B-B575-F989954873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85.2</c:v>
                </c:pt>
                <c:pt idx="1">
                  <c:v>81.510000000000005</c:v>
                </c:pt>
                <c:pt idx="2">
                  <c:v>100.45</c:v>
                </c:pt>
                <c:pt idx="3">
                  <c:v>93.48</c:v>
                </c:pt>
                <c:pt idx="4">
                  <c:v>119.78</c:v>
                </c:pt>
              </c:numCache>
            </c:numRef>
          </c:val>
          <c:extLst>
            <c:ext xmlns:c16="http://schemas.microsoft.com/office/drawing/2014/chart" uri="{C3380CC4-5D6E-409C-BE32-E72D297353CC}">
              <c16:uniqueId val="{00000000-A30A-4786-A098-BBB8732977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0A-4786-A098-BBB8732977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BC-49BF-8518-3BB5CA32BD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C-49BF-8518-3BB5CA32BD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36-452B-AF6F-EA30F11E40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6-452B-AF6F-EA30F11E40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35-41AE-980A-FA6E321C5B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35-41AE-980A-FA6E321C5B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BE-442F-B6BC-770A03FBE1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BE-442F-B6BC-770A03FBE1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3527.87</c:v>
                </c:pt>
                <c:pt idx="1">
                  <c:v>1481.02</c:v>
                </c:pt>
                <c:pt idx="2">
                  <c:v>1632.41</c:v>
                </c:pt>
                <c:pt idx="3">
                  <c:v>1682.59</c:v>
                </c:pt>
                <c:pt idx="4">
                  <c:v>335.27</c:v>
                </c:pt>
              </c:numCache>
            </c:numRef>
          </c:val>
          <c:extLst>
            <c:ext xmlns:c16="http://schemas.microsoft.com/office/drawing/2014/chart" uri="{C3380CC4-5D6E-409C-BE32-E72D297353CC}">
              <c16:uniqueId val="{00000000-41D4-4F22-81E5-66E39D5CA6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1196.58</c:v>
                </c:pt>
                <c:pt idx="1">
                  <c:v>776.75</c:v>
                </c:pt>
                <c:pt idx="2">
                  <c:v>438.26</c:v>
                </c:pt>
                <c:pt idx="3">
                  <c:v>506.14</c:v>
                </c:pt>
                <c:pt idx="4">
                  <c:v>544.96</c:v>
                </c:pt>
              </c:numCache>
            </c:numRef>
          </c:val>
          <c:smooth val="0"/>
          <c:extLst>
            <c:ext xmlns:c16="http://schemas.microsoft.com/office/drawing/2014/chart" uri="{C3380CC4-5D6E-409C-BE32-E72D297353CC}">
              <c16:uniqueId val="{00000001-41D4-4F22-81E5-66E39D5CA6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10.46</c:v>
                </c:pt>
                <c:pt idx="1">
                  <c:v>12.55</c:v>
                </c:pt>
                <c:pt idx="2">
                  <c:v>25.58</c:v>
                </c:pt>
                <c:pt idx="3">
                  <c:v>23.6</c:v>
                </c:pt>
                <c:pt idx="4">
                  <c:v>70.569999999999993</c:v>
                </c:pt>
              </c:numCache>
            </c:numRef>
          </c:val>
          <c:extLst>
            <c:ext xmlns:c16="http://schemas.microsoft.com/office/drawing/2014/chart" uri="{C3380CC4-5D6E-409C-BE32-E72D297353CC}">
              <c16:uniqueId val="{00000000-343C-4FD1-8141-6A016FB388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38.28</c:v>
                </c:pt>
                <c:pt idx="1">
                  <c:v>38.49</c:v>
                </c:pt>
                <c:pt idx="2">
                  <c:v>39.86</c:v>
                </c:pt>
                <c:pt idx="3">
                  <c:v>35.86</c:v>
                </c:pt>
                <c:pt idx="4">
                  <c:v>42.51</c:v>
                </c:pt>
              </c:numCache>
            </c:numRef>
          </c:val>
          <c:smooth val="0"/>
          <c:extLst>
            <c:ext xmlns:c16="http://schemas.microsoft.com/office/drawing/2014/chart" uri="{C3380CC4-5D6E-409C-BE32-E72D297353CC}">
              <c16:uniqueId val="{00000001-343C-4FD1-8141-6A016FB388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1279.8499999999999</c:v>
                </c:pt>
                <c:pt idx="1">
                  <c:v>989.45</c:v>
                </c:pt>
                <c:pt idx="2">
                  <c:v>441.69</c:v>
                </c:pt>
                <c:pt idx="3">
                  <c:v>455.91</c:v>
                </c:pt>
                <c:pt idx="4">
                  <c:v>157.85</c:v>
                </c:pt>
              </c:numCache>
            </c:numRef>
          </c:val>
          <c:extLst>
            <c:ext xmlns:c16="http://schemas.microsoft.com/office/drawing/2014/chart" uri="{C3380CC4-5D6E-409C-BE32-E72D297353CC}">
              <c16:uniqueId val="{00000000-E8AC-4BC0-A9DC-BB9A5A61D4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468.36</c:v>
                </c:pt>
                <c:pt idx="1">
                  <c:v>479.21</c:v>
                </c:pt>
                <c:pt idx="2">
                  <c:v>451.49</c:v>
                </c:pt>
                <c:pt idx="3">
                  <c:v>448.63</c:v>
                </c:pt>
                <c:pt idx="4">
                  <c:v>447.34</c:v>
                </c:pt>
              </c:numCache>
            </c:numRef>
          </c:val>
          <c:smooth val="0"/>
          <c:extLst>
            <c:ext xmlns:c16="http://schemas.microsoft.com/office/drawing/2014/chart" uri="{C3380CC4-5D6E-409C-BE32-E72D297353CC}">
              <c16:uniqueId val="{00000001-E8AC-4BC0-A9DC-BB9A5A61D4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仙北市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G2</v>
      </c>
      <c r="X8" s="49"/>
      <c r="Y8" s="49"/>
      <c r="Z8" s="49"/>
      <c r="AA8" s="49"/>
      <c r="AB8" s="49"/>
      <c r="AC8" s="49"/>
      <c r="AD8" s="50" t="str">
        <f>データ!$M$6</f>
        <v>非設置</v>
      </c>
      <c r="AE8" s="50"/>
      <c r="AF8" s="50"/>
      <c r="AG8" s="50"/>
      <c r="AH8" s="50"/>
      <c r="AI8" s="50"/>
      <c r="AJ8" s="50"/>
      <c r="AK8" s="3"/>
      <c r="AL8" s="51">
        <f>データ!S6</f>
        <v>25860</v>
      </c>
      <c r="AM8" s="51"/>
      <c r="AN8" s="51"/>
      <c r="AO8" s="51"/>
      <c r="AP8" s="51"/>
      <c r="AQ8" s="51"/>
      <c r="AR8" s="51"/>
      <c r="AS8" s="51"/>
      <c r="AT8" s="46">
        <f>データ!T6</f>
        <v>1093.56</v>
      </c>
      <c r="AU8" s="46"/>
      <c r="AV8" s="46"/>
      <c r="AW8" s="46"/>
      <c r="AX8" s="46"/>
      <c r="AY8" s="46"/>
      <c r="AZ8" s="46"/>
      <c r="BA8" s="46"/>
      <c r="BB8" s="46">
        <f>データ!U6</f>
        <v>23.65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0.44</v>
      </c>
      <c r="Q10" s="46"/>
      <c r="R10" s="46"/>
      <c r="S10" s="46"/>
      <c r="T10" s="46"/>
      <c r="U10" s="46"/>
      <c r="V10" s="46"/>
      <c r="W10" s="46">
        <f>データ!Q6</f>
        <v>85.01</v>
      </c>
      <c r="X10" s="46"/>
      <c r="Y10" s="46"/>
      <c r="Z10" s="46"/>
      <c r="AA10" s="46"/>
      <c r="AB10" s="46"/>
      <c r="AC10" s="46"/>
      <c r="AD10" s="51">
        <f>データ!R6</f>
        <v>2750</v>
      </c>
      <c r="AE10" s="51"/>
      <c r="AF10" s="51"/>
      <c r="AG10" s="51"/>
      <c r="AH10" s="51"/>
      <c r="AI10" s="51"/>
      <c r="AJ10" s="51"/>
      <c r="AK10" s="2"/>
      <c r="AL10" s="51">
        <f>データ!V6</f>
        <v>113</v>
      </c>
      <c r="AM10" s="51"/>
      <c r="AN10" s="51"/>
      <c r="AO10" s="51"/>
      <c r="AP10" s="51"/>
      <c r="AQ10" s="51"/>
      <c r="AR10" s="51"/>
      <c r="AS10" s="51"/>
      <c r="AT10" s="46">
        <f>データ!W6</f>
        <v>0.14000000000000001</v>
      </c>
      <c r="AU10" s="46"/>
      <c r="AV10" s="46"/>
      <c r="AW10" s="46"/>
      <c r="AX10" s="46"/>
      <c r="AY10" s="46"/>
      <c r="AZ10" s="46"/>
      <c r="BA10" s="46"/>
      <c r="BB10" s="46">
        <f>データ!X6</f>
        <v>807.14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22.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24"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【572.59】</v>
      </c>
      <c r="I86" s="26" t="str">
        <f>データ!CA6</f>
        <v>【42.78】</v>
      </c>
      <c r="J86" s="26" t="str">
        <f>データ!CL6</f>
        <v>【440.91】</v>
      </c>
      <c r="K86" s="26" t="str">
        <f>データ!CW6</f>
        <v>【40.60】</v>
      </c>
      <c r="L86" s="26" t="str">
        <f>データ!DH6</f>
        <v>【89.97】</v>
      </c>
      <c r="M86" s="26" t="s">
        <v>43</v>
      </c>
      <c r="N86" s="26" t="s">
        <v>44</v>
      </c>
      <c r="O86" s="26" t="str">
        <f>データ!EO6</f>
        <v>【0.00】</v>
      </c>
    </row>
  </sheetData>
  <sheetProtection algorithmName="SHA-512" hashValue="P1kWjXu/LjCz+5lviNi1D3rL9c9bfRiVZAz8n9cPCFh4F+9LFb+Se/ZMoPsCwGCJrAT1I7/UgOYxZmjC+/wTnw==" saltValue="+fLH/PBHIjB8JYijBxZ6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52159</v>
      </c>
      <c r="D6" s="33">
        <f t="shared" si="3"/>
        <v>47</v>
      </c>
      <c r="E6" s="33">
        <f t="shared" si="3"/>
        <v>17</v>
      </c>
      <c r="F6" s="33">
        <f t="shared" si="3"/>
        <v>7</v>
      </c>
      <c r="G6" s="33">
        <f t="shared" si="3"/>
        <v>0</v>
      </c>
      <c r="H6" s="33" t="str">
        <f t="shared" si="3"/>
        <v>秋田県　仙北市</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0.44</v>
      </c>
      <c r="Q6" s="34">
        <f t="shared" si="3"/>
        <v>85.01</v>
      </c>
      <c r="R6" s="34">
        <f t="shared" si="3"/>
        <v>2750</v>
      </c>
      <c r="S6" s="34">
        <f t="shared" si="3"/>
        <v>25860</v>
      </c>
      <c r="T6" s="34">
        <f t="shared" si="3"/>
        <v>1093.56</v>
      </c>
      <c r="U6" s="34">
        <f t="shared" si="3"/>
        <v>23.65</v>
      </c>
      <c r="V6" s="34">
        <f t="shared" si="3"/>
        <v>113</v>
      </c>
      <c r="W6" s="34">
        <f t="shared" si="3"/>
        <v>0.14000000000000001</v>
      </c>
      <c r="X6" s="34">
        <f t="shared" si="3"/>
        <v>807.14</v>
      </c>
      <c r="Y6" s="35">
        <f>IF(Y7="",NA(),Y7)</f>
        <v>85.2</v>
      </c>
      <c r="Z6" s="35">
        <f t="shared" ref="Z6:AH6" si="4">IF(Z7="",NA(),Z7)</f>
        <v>81.510000000000005</v>
      </c>
      <c r="AA6" s="35">
        <f t="shared" si="4"/>
        <v>100.45</v>
      </c>
      <c r="AB6" s="35">
        <f t="shared" si="4"/>
        <v>93.48</v>
      </c>
      <c r="AC6" s="35">
        <f t="shared" si="4"/>
        <v>119.78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3527.87</v>
      </c>
      <c r="BG6" s="35">
        <f t="shared" ref="BG6:BO6" si="7">IF(BG7="",NA(),BG7)</f>
        <v>1481.02</v>
      </c>
      <c r="BH6" s="35">
        <f t="shared" si="7"/>
        <v>1632.41</v>
      </c>
      <c r="BI6" s="35">
        <f t="shared" si="7"/>
        <v>1682.59</v>
      </c>
      <c r="BJ6" s="35">
        <f t="shared" si="7"/>
        <v>335.27</v>
      </c>
      <c r="BK6" s="35">
        <f t="shared" si="7"/>
        <v>1196.58</v>
      </c>
      <c r="BL6" s="35">
        <f t="shared" si="7"/>
        <v>776.75</v>
      </c>
      <c r="BM6" s="35">
        <f t="shared" si="7"/>
        <v>438.26</v>
      </c>
      <c r="BN6" s="35">
        <f t="shared" si="7"/>
        <v>506.14</v>
      </c>
      <c r="BO6" s="35">
        <f t="shared" si="7"/>
        <v>544.96</v>
      </c>
      <c r="BP6" s="34" t="str">
        <f>IF(BP7="","",IF(BP7="-","【-】","【"&amp;SUBSTITUTE(TEXT(BP7,"#,##0.00"),"-","△")&amp;"】"))</f>
        <v>【572.59】</v>
      </c>
      <c r="BQ6" s="35">
        <f>IF(BQ7="",NA(),BQ7)</f>
        <v>10.46</v>
      </c>
      <c r="BR6" s="35">
        <f t="shared" ref="BR6:BZ6" si="8">IF(BR7="",NA(),BR7)</f>
        <v>12.55</v>
      </c>
      <c r="BS6" s="35">
        <f t="shared" si="8"/>
        <v>25.58</v>
      </c>
      <c r="BT6" s="35">
        <f t="shared" si="8"/>
        <v>23.6</v>
      </c>
      <c r="BU6" s="35">
        <f t="shared" si="8"/>
        <v>70.569999999999993</v>
      </c>
      <c r="BV6" s="35">
        <f t="shared" si="8"/>
        <v>38.28</v>
      </c>
      <c r="BW6" s="35">
        <f t="shared" si="8"/>
        <v>38.49</v>
      </c>
      <c r="BX6" s="35">
        <f t="shared" si="8"/>
        <v>39.86</v>
      </c>
      <c r="BY6" s="35">
        <f t="shared" si="8"/>
        <v>35.86</v>
      </c>
      <c r="BZ6" s="35">
        <f t="shared" si="8"/>
        <v>42.51</v>
      </c>
      <c r="CA6" s="34" t="str">
        <f>IF(CA7="","",IF(CA7="-","【-】","【"&amp;SUBSTITUTE(TEXT(CA7,"#,##0.00"),"-","△")&amp;"】"))</f>
        <v>【42.78】</v>
      </c>
      <c r="CB6" s="35">
        <f>IF(CB7="",NA(),CB7)</f>
        <v>1279.8499999999999</v>
      </c>
      <c r="CC6" s="35">
        <f t="shared" ref="CC6:CK6" si="9">IF(CC7="",NA(),CC7)</f>
        <v>989.45</v>
      </c>
      <c r="CD6" s="35">
        <f t="shared" si="9"/>
        <v>441.69</v>
      </c>
      <c r="CE6" s="35">
        <f t="shared" si="9"/>
        <v>455.91</v>
      </c>
      <c r="CF6" s="35">
        <f t="shared" si="9"/>
        <v>157.85</v>
      </c>
      <c r="CG6" s="35">
        <f t="shared" si="9"/>
        <v>468.36</v>
      </c>
      <c r="CH6" s="35">
        <f t="shared" si="9"/>
        <v>479.21</v>
      </c>
      <c r="CI6" s="35">
        <f t="shared" si="9"/>
        <v>451.49</v>
      </c>
      <c r="CJ6" s="35">
        <f t="shared" si="9"/>
        <v>448.63</v>
      </c>
      <c r="CK6" s="35">
        <f t="shared" si="9"/>
        <v>447.34</v>
      </c>
      <c r="CL6" s="34" t="str">
        <f>IF(CL7="","",IF(CL7="-","【-】","【"&amp;SUBSTITUTE(TEXT(CL7,"#,##0.00"),"-","△")&amp;"】"))</f>
        <v>【440.91】</v>
      </c>
      <c r="CM6" s="35">
        <f>IF(CM7="",NA(),CM7)</f>
        <v>33.33</v>
      </c>
      <c r="CN6" s="35">
        <f t="shared" ref="CN6:CV6" si="10">IF(CN7="",NA(),CN7)</f>
        <v>33.33</v>
      </c>
      <c r="CO6" s="35">
        <f t="shared" si="10"/>
        <v>35.19</v>
      </c>
      <c r="CP6" s="35">
        <f t="shared" si="10"/>
        <v>35.19</v>
      </c>
      <c r="CQ6" s="35">
        <f t="shared" si="10"/>
        <v>33.33</v>
      </c>
      <c r="CR6" s="35">
        <f t="shared" si="10"/>
        <v>53.97</v>
      </c>
      <c r="CS6" s="35">
        <f t="shared" si="10"/>
        <v>40.53</v>
      </c>
      <c r="CT6" s="35">
        <f t="shared" si="10"/>
        <v>40.67</v>
      </c>
      <c r="CU6" s="35">
        <f t="shared" si="10"/>
        <v>48.01</v>
      </c>
      <c r="CV6" s="35">
        <f t="shared" si="10"/>
        <v>40.28</v>
      </c>
      <c r="CW6" s="34" t="str">
        <f>IF(CW7="","",IF(CW7="-","【-】","【"&amp;SUBSTITUTE(TEXT(CW7,"#,##0.00"),"-","△")&amp;"】"))</f>
        <v>【40.60】</v>
      </c>
      <c r="CX6" s="35">
        <f>IF(CX7="",NA(),CX7)</f>
        <v>54.68</v>
      </c>
      <c r="CY6" s="35">
        <f t="shared" ref="CY6:DG6" si="11">IF(CY7="",NA(),CY7)</f>
        <v>54.89</v>
      </c>
      <c r="CZ6" s="35">
        <f t="shared" si="11"/>
        <v>58.87</v>
      </c>
      <c r="DA6" s="35">
        <f t="shared" si="11"/>
        <v>63.64</v>
      </c>
      <c r="DB6" s="35">
        <f t="shared" si="11"/>
        <v>68.14</v>
      </c>
      <c r="DC6" s="35">
        <f t="shared" si="11"/>
        <v>92.01</v>
      </c>
      <c r="DD6" s="35">
        <f t="shared" si="11"/>
        <v>90.28</v>
      </c>
      <c r="DE6" s="35">
        <f t="shared" si="11"/>
        <v>89.47</v>
      </c>
      <c r="DF6" s="35">
        <f t="shared" si="11"/>
        <v>91.18</v>
      </c>
      <c r="DG6" s="35">
        <f t="shared" si="11"/>
        <v>90.78</v>
      </c>
      <c r="DH6" s="34" t="str">
        <f>IF(DH7="","",IF(DH7="-","【-】","【"&amp;SUBSTITUTE(TEXT(DH7,"#,##0.00"),"-","△")&amp;"】"))</f>
        <v>【89.97】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0.02</v>
      </c>
      <c r="EL6" s="34">
        <f t="shared" si="14"/>
        <v>0</v>
      </c>
      <c r="EM6" s="34">
        <f t="shared" si="14"/>
        <v>0</v>
      </c>
      <c r="EN6" s="34">
        <f t="shared" si="14"/>
        <v>0</v>
      </c>
      <c r="EO6" s="34" t="str">
        <f>IF(EO7="","",IF(EO7="-","【-】","【"&amp;SUBSTITUTE(TEXT(EO7,"#,##0.00"),"-","△")&amp;"】"))</f>
        <v>【0.00】</v>
      </c>
    </row>
    <row r="7" spans="1:145" s="36" customFormat="1" x14ac:dyDescent="0.15">
      <c r="A7" s="28"/>
      <c r="B7" s="37">
        <v>2019</v>
      </c>
      <c r="C7" s="37">
        <v>52159</v>
      </c>
      <c r="D7" s="37">
        <v>47</v>
      </c>
      <c r="E7" s="37">
        <v>17</v>
      </c>
      <c r="F7" s="37">
        <v>7</v>
      </c>
      <c r="G7" s="37">
        <v>0</v>
      </c>
      <c r="H7" s="37" t="s">
        <v>98</v>
      </c>
      <c r="I7" s="37" t="s">
        <v>99</v>
      </c>
      <c r="J7" s="37" t="s">
        <v>100</v>
      </c>
      <c r="K7" s="37" t="s">
        <v>101</v>
      </c>
      <c r="L7" s="37" t="s">
        <v>102</v>
      </c>
      <c r="M7" s="37" t="s">
        <v>103</v>
      </c>
      <c r="N7" s="38" t="s">
        <v>104</v>
      </c>
      <c r="O7" s="38" t="s">
        <v>105</v>
      </c>
      <c r="P7" s="38">
        <v>0.44</v>
      </c>
      <c r="Q7" s="38">
        <v>85.01</v>
      </c>
      <c r="R7" s="38">
        <v>2750</v>
      </c>
      <c r="S7" s="38">
        <v>25860</v>
      </c>
      <c r="T7" s="38">
        <v>1093.56</v>
      </c>
      <c r="U7" s="38">
        <v>23.65</v>
      </c>
      <c r="V7" s="38">
        <v>113</v>
      </c>
      <c r="W7" s="38">
        <v>0.14000000000000001</v>
      </c>
      <c r="X7" s="38">
        <v>807.14</v>
      </c>
      <c r="Y7" s="38">
        <v>85.2</v>
      </c>
      <c r="Z7" s="38">
        <v>81.510000000000005</v>
      </c>
      <c r="AA7" s="38">
        <v>100.45</v>
      </c>
      <c r="AB7" s="38">
        <v>93.48</v>
      </c>
      <c r="AC7" s="38">
        <v>119.78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3527.87</v>
      </c>
      <c r="BG7" s="38">
        <v>1481.02</v>
      </c>
      <c r="BH7" s="38">
        <v>1632.41</v>
      </c>
      <c r="BI7" s="38">
        <v>1682.59</v>
      </c>
      <c r="BJ7" s="38">
        <v>335.27</v>
      </c>
      <c r="BK7" s="38">
        <v>1196.58</v>
      </c>
      <c r="BL7" s="38">
        <v>776.75</v>
      </c>
      <c r="BM7" s="38">
        <v>438.26</v>
      </c>
      <c r="BN7" s="38">
        <v>506.14</v>
      </c>
      <c r="BO7" s="38">
        <v>544.96</v>
      </c>
      <c r="BP7" s="38">
        <v>572.59</v>
      </c>
      <c r="BQ7" s="38">
        <v>10.46</v>
      </c>
      <c r="BR7" s="38">
        <v>12.55</v>
      </c>
      <c r="BS7" s="38">
        <v>25.58</v>
      </c>
      <c r="BT7" s="38">
        <v>23.6</v>
      </c>
      <c r="BU7" s="38">
        <v>70.569999999999993</v>
      </c>
      <c r="BV7" s="38">
        <v>38.28</v>
      </c>
      <c r="BW7" s="38">
        <v>38.49</v>
      </c>
      <c r="BX7" s="38">
        <v>39.86</v>
      </c>
      <c r="BY7" s="38">
        <v>35.86</v>
      </c>
      <c r="BZ7" s="38">
        <v>42.51</v>
      </c>
      <c r="CA7" s="38">
        <v>42.78</v>
      </c>
      <c r="CB7" s="38">
        <v>1279.8499999999999</v>
      </c>
      <c r="CC7" s="38">
        <v>989.45</v>
      </c>
      <c r="CD7" s="38">
        <v>441.69</v>
      </c>
      <c r="CE7" s="38">
        <v>455.91</v>
      </c>
      <c r="CF7" s="38">
        <v>157.85</v>
      </c>
      <c r="CG7" s="38">
        <v>468.36</v>
      </c>
      <c r="CH7" s="38">
        <v>479.21</v>
      </c>
      <c r="CI7" s="38">
        <v>451.49</v>
      </c>
      <c r="CJ7" s="38">
        <v>448.63</v>
      </c>
      <c r="CK7" s="38">
        <v>447.34</v>
      </c>
      <c r="CL7" s="38">
        <v>440.91</v>
      </c>
      <c r="CM7" s="38">
        <v>33.33</v>
      </c>
      <c r="CN7" s="38">
        <v>33.33</v>
      </c>
      <c r="CO7" s="38">
        <v>35.19</v>
      </c>
      <c r="CP7" s="38">
        <v>35.19</v>
      </c>
      <c r="CQ7" s="38">
        <v>33.33</v>
      </c>
      <c r="CR7" s="38">
        <v>53.97</v>
      </c>
      <c r="CS7" s="38">
        <v>40.53</v>
      </c>
      <c r="CT7" s="38">
        <v>40.67</v>
      </c>
      <c r="CU7" s="38">
        <v>48.01</v>
      </c>
      <c r="CV7" s="38">
        <v>40.28</v>
      </c>
      <c r="CW7" s="38">
        <v>40.6</v>
      </c>
      <c r="CX7" s="38">
        <v>54.68</v>
      </c>
      <c r="CY7" s="38">
        <v>54.89</v>
      </c>
      <c r="CZ7" s="38">
        <v>58.87</v>
      </c>
      <c r="DA7" s="38">
        <v>63.64</v>
      </c>
      <c r="DB7" s="38">
        <v>68.14</v>
      </c>
      <c r="DC7" s="38">
        <v>92.01</v>
      </c>
      <c r="DD7" s="38">
        <v>90.28</v>
      </c>
      <c r="DE7" s="38">
        <v>89.47</v>
      </c>
      <c r="DF7" s="38">
        <v>91.18</v>
      </c>
      <c r="DG7" s="38">
        <v>90.78</v>
      </c>
      <c r="DH7" s="38">
        <v>89.97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0.02</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2021-02-24T07:50:42Z</cp:lastPrinted>
  <dcterms:created xsi:type="dcterms:W3CDTF">2020-12-04T03:13:05Z</dcterms:created>
  <dcterms:modified xsi:type="dcterms:W3CDTF">2021-02-24T07:50:48Z</dcterms:modified>
  <cp:category/>
</cp:coreProperties>
</file>