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2\02 公営企業班\210113 公営企業に係る経営比較分析表（令和元年度決算）の分析等について（依頼）\05 仙北市ＨＰへアップロードデータ(R3.2.26の17時以降)\"/>
    </mc:Choice>
  </mc:AlternateContent>
  <workbookProtection workbookAlgorithmName="SHA-512" workbookHashValue="kLmtVaqnx6+2XkJRdl5MQSTIhDjd2yfixu4PbXpkhqDpVrCzpqseauk5aeWaBMcwO0Vpi4BTqAx+sYlDo2Nsxg==" workbookSaltValue="TqVqciuAd72yymdOySLLfw=="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<sst xmlns="http://schemas.openxmlformats.org/spreadsheetml/2006/main" count="236" uniqueCount="119">
  <si>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</si>
  <si>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</si>
  <si>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</si>
  <si>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</si>
  <si>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</si>
  <si>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</si>
  <si>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</si>
  <si>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</si>
  <si>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</si>
  <si>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</si>
  <si>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</si>
  <si>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</si>
  <si>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</si>
  <si>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</si>
  <si>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</si>
  <si>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</si>
  <si>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</si>
  <si>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</si>
  <si>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</si>
  <si>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</si>
  <si>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</si>
  <si>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</si>
  <si>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</si>
  <si>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</si>
  <si>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</si>
  <si>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</si>
  <si>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</si>
  <si>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</si>
  <si>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</si>
  <si>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</si>
  <si>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</si>
  <si>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</si>
  <si>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</si>
  <si>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</si>
  <si>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</si>
  <si>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</si>
  <si>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</si>
  <si>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</si>
  <si>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</si>
  <si>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</si>
  <si>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</si>
  <si>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</si>
  <si>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</si>
  <si>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</si>
  <si>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</si>
  <si>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</si>
  <si>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</si>
  <si>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</si>
  <si>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</si>
  <si>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</si>
  <si>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</si>
  <si>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</si>
  <si>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</si>
  <si>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</si>
  <si>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</si>
  <si>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</si>
  <si>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</si>
  <si>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</si>
  <si>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</si>
  <si>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</si>
  <si>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</si>
  <si>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</si>
  <si>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</si>
  <si>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</si>
  <si>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</si>
  <si>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</si>
  <si>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</si>
  <si>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</si>
  <si>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</si>
  <si>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</si>
  <si>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</si>
  <si>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</si>
  <si>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</si>
  <si>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</si>
  <si>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</si>
  <si>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</si>
  <si>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</si>
  <si>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</si>
  <si>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</si>
  <si>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</si>
  <si>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</si>
  <si>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</si>
  <si>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</si>
  <si>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</si>
  <si>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</si>
  <si>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</si>
  <si>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</si>
  <si>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</si>
  <si>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</si>
  <si>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</si>
  <si>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</si>
  <si>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</si>
  <si>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</si>
  <si>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</si>
  <si>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</si>
  <si>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</si>
  <si>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</si>
  <si>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</si>
  <si>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</si>
  <si>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</si>
  <si>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</si>
  <si>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</si>
  <si>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</si>
  <si>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</si>
  <si>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</si>
  <si>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</si>
  <si>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</si>
  <si>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</si>
  <si>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</si>
  <si>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</si>
  <si>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</si>
  <si>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</si>
  <si>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</si>
  <si>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</si>
  <si>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</si>
  <si>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</si>
  <si>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前年度よりも落ち込んでいるが前年度のみの収入があったためであり、今後も経営改善に向けて取り組んでいく必要がある。また、収益の80％を一般会計繰入金に依存している状況であるため、使用料収入の確保や経費の見直しも必要である。
④企業債残高対事業規模比率：企業債の償還すべてを一般会計繰入金で負担しているため、指標となる数値が表れてこない。
⑤経費回収率：51.34%と前年度を上回っているが、これは法適化移行に伴う打ち切り決算が影響しているもので、実際は全高平均・類似団体平均と比較しても低い状況であるので、適切な使用量収入を確保する必要がある。
⑥汚水処理原価：前年度よりも低くなっているが、これは前年度のみの費用計上があったため今年度は下がっている。引き続き維持管理費の削減や接続率の向上による有収水量の増加に努めたい。
⑦施設利用率：前年度より減少している。今後も接続率の向上を図るとともに適切な施設の維持に努める。
⑧水洗化率：近年ほぼ横ばいのうえに、全国平均・類似団体平均を下回っている状況である。水質保全や使用料収入の確保を図るため、引き続き接続率の向上に努めたい。</t>
    <rPh sb="1" eb="4">
      <t>シュウエキテキ</t>
    </rPh>
    <rPh sb="4" eb="6">
      <t>シュウシ</t>
    </rPh>
    <rPh sb="6" eb="8">
      <t>ヒリツ</t>
    </rPh>
    <rPh sb="9" eb="12">
      <t>ゼンネンド</t>
    </rPh>
    <rPh sb="15" eb="16">
      <t>オ</t>
    </rPh>
    <rPh sb="17" eb="18">
      <t>コ</t>
    </rPh>
    <rPh sb="23" eb="26">
      <t>ゼンネンド</t>
    </rPh>
    <rPh sb="29" eb="31">
      <t>シュウニュウ</t>
    </rPh>
    <rPh sb="41" eb="43">
      <t>コンゴ</t>
    </rPh>
    <rPh sb="44" eb="46">
      <t>ケイエイ</t>
    </rPh>
    <rPh sb="46" eb="48">
      <t>カイゼン</t>
    </rPh>
    <rPh sb="49" eb="50">
      <t>ム</t>
    </rPh>
    <rPh sb="52" eb="53">
      <t>ト</t>
    </rPh>
    <rPh sb="54" eb="55">
      <t>ク</t>
    </rPh>
    <rPh sb="59" eb="61">
      <t>ヒツヨウ</t>
    </rPh>
    <rPh sb="68" eb="70">
      <t>シュウエキ</t>
    </rPh>
    <rPh sb="75" eb="77">
      <t>イッパン</t>
    </rPh>
    <rPh sb="77" eb="79">
      <t>カイケイ</t>
    </rPh>
    <rPh sb="79" eb="82">
      <t>クリイレキン</t>
    </rPh>
    <rPh sb="83" eb="85">
      <t>イゾン</t>
    </rPh>
    <rPh sb="89" eb="91">
      <t>ジョウキョウ</t>
    </rPh>
    <rPh sb="97" eb="100">
      <t>シヨウリョウ</t>
    </rPh>
    <rPh sb="100" eb="102">
      <t>シュウニュウ</t>
    </rPh>
    <rPh sb="103" eb="105">
      <t>カクホ</t>
    </rPh>
    <rPh sb="106" eb="108">
      <t>ケイヒ</t>
    </rPh>
    <rPh sb="109" eb="111">
      <t>ミナオ</t>
    </rPh>
    <rPh sb="113" eb="115">
      <t>ヒツヨウ</t>
    </rPh>
    <rPh sb="121" eb="124">
      <t>キギョウサイ</t>
    </rPh>
    <rPh sb="124" eb="126">
      <t>ザンダカ</t>
    </rPh>
    <rPh sb="126" eb="127">
      <t>タイ</t>
    </rPh>
    <rPh sb="127" eb="129">
      <t>ジギョウ</t>
    </rPh>
    <rPh sb="129" eb="131">
      <t>キボ</t>
    </rPh>
    <rPh sb="131" eb="133">
      <t>ヒリツ</t>
    </rPh>
    <rPh sb="134" eb="137">
      <t>キギョウサイ</t>
    </rPh>
    <rPh sb="138" eb="140">
      <t>ショウカン</t>
    </rPh>
    <rPh sb="144" eb="146">
      <t>イッパン</t>
    </rPh>
    <rPh sb="146" eb="148">
      <t>カイケイ</t>
    </rPh>
    <rPh sb="148" eb="151">
      <t>クリイレキン</t>
    </rPh>
    <rPh sb="152" eb="154">
      <t>フタン</t>
    </rPh>
    <rPh sb="161" eb="163">
      <t>シヒョウ</t>
    </rPh>
    <rPh sb="166" eb="168">
      <t>スウチ</t>
    </rPh>
    <rPh sb="169" eb="170">
      <t>アラワ</t>
    </rPh>
    <rPh sb="178" eb="180">
      <t>ケイヒ</t>
    </rPh>
    <rPh sb="180" eb="183">
      <t>カイシュウリツ</t>
    </rPh>
    <rPh sb="191" eb="192">
      <t>ゼン</t>
    </rPh>
    <rPh sb="192" eb="194">
      <t>ネンド</t>
    </rPh>
    <rPh sb="195" eb="197">
      <t>ウワマワ</t>
    </rPh>
    <rPh sb="206" eb="209">
      <t>ホウテキカ</t>
    </rPh>
    <rPh sb="209" eb="211">
      <t>イコウ</t>
    </rPh>
    <rPh sb="212" eb="213">
      <t>トモナ</t>
    </rPh>
    <rPh sb="214" eb="215">
      <t>ウ</t>
    </rPh>
    <rPh sb="216" eb="217">
      <t>キ</t>
    </rPh>
    <rPh sb="218" eb="220">
      <t>ケッサン</t>
    </rPh>
    <rPh sb="221" eb="223">
      <t>エイキョウ</t>
    </rPh>
    <rPh sb="231" eb="233">
      <t>ジッサイ</t>
    </rPh>
    <rPh sb="234" eb="236">
      <t>ゼンコウ</t>
    </rPh>
    <rPh sb="236" eb="238">
      <t>ヘイキン</t>
    </rPh>
    <rPh sb="239" eb="241">
      <t>ルイジ</t>
    </rPh>
    <rPh sb="241" eb="243">
      <t>ダンタイ</t>
    </rPh>
    <rPh sb="243" eb="245">
      <t>ヘイキン</t>
    </rPh>
    <rPh sb="246" eb="248">
      <t>ヒカク</t>
    </rPh>
    <rPh sb="251" eb="252">
      <t>ヒク</t>
    </rPh>
    <rPh sb="253" eb="255">
      <t>ジョウキョウ</t>
    </rPh>
    <rPh sb="261" eb="263">
      <t>テキセツ</t>
    </rPh>
    <rPh sb="264" eb="267">
      <t>シヨウリョウ</t>
    </rPh>
    <rPh sb="267" eb="269">
      <t>シュウニュウ</t>
    </rPh>
    <rPh sb="270" eb="272">
      <t>カクホ</t>
    </rPh>
    <rPh sb="274" eb="276">
      <t>ヒツヨウ</t>
    </rPh>
    <rPh sb="282" eb="284">
      <t>オスイ</t>
    </rPh>
    <rPh sb="284" eb="286">
      <t>ショリ</t>
    </rPh>
    <rPh sb="286" eb="288">
      <t>ゲンカ</t>
    </rPh>
    <rPh sb="289" eb="292">
      <t>ゼンネンド</t>
    </rPh>
    <rPh sb="295" eb="296">
      <t>ヒク</t>
    </rPh>
    <rPh sb="307" eb="310">
      <t>ゼンネンド</t>
    </rPh>
    <rPh sb="313" eb="315">
      <t>ヒヨウ</t>
    </rPh>
    <rPh sb="315" eb="317">
      <t>ケイジョウ</t>
    </rPh>
    <rPh sb="323" eb="326">
      <t>コンネンド</t>
    </rPh>
    <rPh sb="327" eb="328">
      <t>サ</t>
    </rPh>
    <rPh sb="334" eb="335">
      <t>ヒ</t>
    </rPh>
    <rPh sb="336" eb="337">
      <t>ツヅ</t>
    </rPh>
    <rPh sb="338" eb="340">
      <t>イジ</t>
    </rPh>
    <rPh sb="371" eb="373">
      <t>シセツ</t>
    </rPh>
    <rPh sb="373" eb="376">
      <t>リヨウリツ</t>
    </rPh>
    <rPh sb="377" eb="380">
      <t>ゼンネンド</t>
    </rPh>
    <rPh sb="382" eb="384">
      <t>ゲンショウ</t>
    </rPh>
    <rPh sb="389" eb="391">
      <t>コンゴ</t>
    </rPh>
    <rPh sb="392" eb="394">
      <t>セツゾク</t>
    </rPh>
    <rPh sb="394" eb="395">
      <t>リツ</t>
    </rPh>
    <rPh sb="396" eb="398">
      <t>コウジョウ</t>
    </rPh>
    <rPh sb="399" eb="400">
      <t>ハカ</t>
    </rPh>
    <rPh sb="405" eb="407">
      <t>テキセツ</t>
    </rPh>
    <rPh sb="408" eb="410">
      <t>シセツ</t>
    </rPh>
    <rPh sb="411" eb="413">
      <t>イジ</t>
    </rPh>
    <rPh sb="414" eb="415">
      <t>ツト</t>
    </rPh>
    <rPh sb="420" eb="423">
      <t>スイセンカ</t>
    </rPh>
    <rPh sb="423" eb="424">
      <t>リツ</t>
    </rPh>
    <rPh sb="425" eb="427">
      <t>キンネン</t>
    </rPh>
    <rPh sb="429" eb="430">
      <t>ヨコ</t>
    </rPh>
    <phoneticPr fontId="4"/>
  </si>
  <si>
    <t>　昭和61年から供用を開始して、各処理場では、回収が必要であるとの判断が出ている状況である。
　そのため、機能強化事業を行っているところであるが、財政負担の軽減を図りながら計画的に事業を進めていきたい。
　また、個々の資産に応じた効率的・効果的な維持管理を行い、長寿命化・経費削減を図りたい。</t>
    <rPh sb="1" eb="3">
      <t>ショウワ</t>
    </rPh>
    <rPh sb="5" eb="6">
      <t>ネン</t>
    </rPh>
    <rPh sb="8" eb="10">
      <t>キョウヨウ</t>
    </rPh>
    <rPh sb="11" eb="13">
      <t>カイシ</t>
    </rPh>
    <rPh sb="16" eb="17">
      <t>カク</t>
    </rPh>
    <rPh sb="17" eb="20">
      <t>ショリジョウ</t>
    </rPh>
    <rPh sb="23" eb="25">
      <t>カイシュウ</t>
    </rPh>
    <rPh sb="26" eb="28">
      <t>ヒツヨウ</t>
    </rPh>
    <rPh sb="33" eb="35">
      <t>ハンダン</t>
    </rPh>
    <rPh sb="36" eb="37">
      <t>デ</t>
    </rPh>
    <rPh sb="40" eb="42">
      <t>ジョウキョウ</t>
    </rPh>
    <rPh sb="53" eb="55">
      <t>キノウ</t>
    </rPh>
    <rPh sb="55" eb="57">
      <t>キョウカ</t>
    </rPh>
    <rPh sb="57" eb="59">
      <t>ジギョウ</t>
    </rPh>
    <rPh sb="60" eb="61">
      <t>オコナ</t>
    </rPh>
    <rPh sb="73" eb="75">
      <t>ザイセイ</t>
    </rPh>
    <rPh sb="75" eb="77">
      <t>フタン</t>
    </rPh>
    <rPh sb="78" eb="80">
      <t>ケイゲン</t>
    </rPh>
    <rPh sb="81" eb="82">
      <t>ハカ</t>
    </rPh>
    <rPh sb="86" eb="89">
      <t>ケイカクテキ</t>
    </rPh>
    <rPh sb="90" eb="92">
      <t>ジギョウ</t>
    </rPh>
    <rPh sb="93" eb="94">
      <t>スス</t>
    </rPh>
    <rPh sb="106" eb="108">
      <t>ココ</t>
    </rPh>
    <rPh sb="109" eb="111">
      <t>シサン</t>
    </rPh>
    <rPh sb="112" eb="113">
      <t>オウ</t>
    </rPh>
    <rPh sb="115" eb="118">
      <t>コウリツテキ</t>
    </rPh>
    <rPh sb="119" eb="122">
      <t>コウカテキ</t>
    </rPh>
    <rPh sb="123" eb="125">
      <t>イジ</t>
    </rPh>
    <rPh sb="125" eb="127">
      <t>カンリ</t>
    </rPh>
    <rPh sb="128" eb="129">
      <t>オコナ</t>
    </rPh>
    <rPh sb="131" eb="134">
      <t>チョウジュミョウ</t>
    </rPh>
    <rPh sb="134" eb="135">
      <t>カ</t>
    </rPh>
    <rPh sb="136" eb="138">
      <t>ケイヒ</t>
    </rPh>
    <rPh sb="138" eb="140">
      <t>サクゲン</t>
    </rPh>
    <rPh sb="141" eb="142">
      <t>ハカ</t>
    </rPh>
    <phoneticPr fontId="4"/>
  </si>
  <si>
    <t>　収益は、一般会計からの繰入金に大きく依存し、経営状況は脆弱である。
　このため、事業の安定的な経営や将来の更新需要に対応できる財源の確保が大きな課題である。
　したがって、市民の理解を得ながら段階的な料金改定による使用料収入の確保を図り、効率的・効果的な維持管理と投資による経費削減を行い経営改善に努める。</t>
    <rPh sb="1" eb="3">
      <t>シュウエキ</t>
    </rPh>
    <rPh sb="5" eb="7">
      <t>イッパン</t>
    </rPh>
    <rPh sb="7" eb="9">
      <t>カイケイ</t>
    </rPh>
    <rPh sb="12" eb="15">
      <t>クリイレキン</t>
    </rPh>
    <rPh sb="16" eb="17">
      <t>オオ</t>
    </rPh>
    <rPh sb="19" eb="21">
      <t>イゾン</t>
    </rPh>
    <rPh sb="23" eb="25">
      <t>ケイエイ</t>
    </rPh>
    <rPh sb="25" eb="27">
      <t>ジョウキョウ</t>
    </rPh>
    <rPh sb="28" eb="30">
      <t>ゼイジャク</t>
    </rPh>
    <rPh sb="41" eb="43">
      <t>ジギョウ</t>
    </rPh>
    <rPh sb="44" eb="47">
      <t>アンテイテキ</t>
    </rPh>
    <rPh sb="48" eb="50">
      <t>ケイエイ</t>
    </rPh>
    <rPh sb="51" eb="53">
      <t>ショウライ</t>
    </rPh>
    <rPh sb="54" eb="56">
      <t>コウシン</t>
    </rPh>
    <rPh sb="56" eb="58">
      <t>ジュヨウ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</si>
</sst>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1D-4AA4-B39A-96851011B2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41D-4AA4-B39A-96851011B2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60.18</c:v>
                </c:pt>
                <c:pt idx="1">
                  <c:v>59.51</c:v>
                </c:pt>
                <c:pt idx="2">
                  <c:v>59.75</c:v>
                </c:pt>
                <c:pt idx="3">
                  <c:v>55.3</c:v>
                </c:pt>
                <c:pt idx="4">
                  <c:v>53.99</c:v>
                </c:pt>
              </c:numCache>
            </c:numRef>
          </c:val>
          <c:extLst>
            <c:ext xmlns:c16="http://schemas.microsoft.com/office/drawing/2014/chart" uri="{C3380CC4-5D6E-409C-BE32-E72D297353CC}">
              <c16:uniqueId val="{00000000-7DB5-4941-B9AC-0F4124F210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DB5-4941-B9AC-0F4124F210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71.42</c:v>
                </c:pt>
                <c:pt idx="1">
                  <c:v>72.709999999999994</c:v>
                </c:pt>
                <c:pt idx="2">
                  <c:v>73.61</c:v>
                </c:pt>
                <c:pt idx="3">
                  <c:v>74.400000000000006</c:v>
                </c:pt>
                <c:pt idx="4">
                  <c:v>75.41</c:v>
                </c:pt>
              </c:numCache>
            </c:numRef>
          </c:val>
          <c:extLst>
            <c:ext xmlns:c16="http://schemas.microsoft.com/office/drawing/2014/chart" uri="{C3380CC4-5D6E-409C-BE32-E72D297353CC}">
              <c16:uniqueId val="{00000000-E013-438A-9244-64D64133A1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013-438A-9244-64D64133A1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63.32</c:v>
                </c:pt>
                <c:pt idx="1">
                  <c:v>60.85</c:v>
                </c:pt>
                <c:pt idx="2">
                  <c:v>67.27</c:v>
                </c:pt>
                <c:pt idx="3">
                  <c:v>76.33</c:v>
                </c:pt>
                <c:pt idx="4">
                  <c:v>62.33</c:v>
                </c:pt>
              </c:numCache>
            </c:numRef>
          </c:val>
          <c:extLst>
            <c:ext xmlns:c16="http://schemas.microsoft.com/office/drawing/2014/chart" uri="{C3380CC4-5D6E-409C-BE32-E72D297353CC}">
              <c16:uniqueId val="{00000000-AC88-4EC3-BDB0-06794BD39B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88-4EC3-BDB0-06794BD39B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9-4E84-A81D-834D386B1D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9-4E84-A81D-834D386B1D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B-4F8A-8865-7B8B06BD00A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B-4F8A-8865-7B8B06BD00A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E-4A70-8DA4-75E05D0FE0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E-4A70-8DA4-75E05D0FE0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9-4751-BF83-DCFD100E46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9-4751-BF83-DCFD100E46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2249.4499999999998</c:v>
                </c:pt>
                <c:pt idx="1">
                  <c:v>779.28</c:v>
                </c:pt>
                <c:pt idx="2">
                  <c:v>532.54999999999995</c:v>
                </c:pt>
                <c:pt idx="3" formatCode="#,##0.00;&quot;△&quot;#,##0.00">
                  <c:v>0</c:v>
                </c:pt>
                <c:pt idx="4" formatCode="#,##0.00;&quot;△&quot;#,##0.00">
                  <c:v>0</c:v>
                </c:pt>
              </c:numCache>
            </c:numRef>
          </c:val>
          <c:extLst>
            <c:ext xmlns:c16="http://schemas.microsoft.com/office/drawing/2014/chart" uri="{C3380CC4-5D6E-409C-BE32-E72D297353CC}">
              <c16:uniqueId val="{00000000-94E7-4296-8681-2CFE427CE8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94E7-4296-8681-2CFE427CE8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47.78</c:v>
                </c:pt>
                <c:pt idx="1">
                  <c:v>42.34</c:v>
                </c:pt>
                <c:pt idx="2">
                  <c:v>46.14</c:v>
                </c:pt>
                <c:pt idx="3">
                  <c:v>26.6</c:v>
                </c:pt>
                <c:pt idx="4">
                  <c:v>51.34</c:v>
                </c:pt>
              </c:numCache>
            </c:numRef>
          </c:val>
          <c:extLst>
            <c:ext xmlns:c16="http://schemas.microsoft.com/office/drawing/2014/chart" uri="{C3380CC4-5D6E-409C-BE32-E72D297353CC}">
              <c16:uniqueId val="{00000000-89A6-4729-8183-032A4D28E5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9A6-4729-8183-032A4D28E5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234.68</c:v>
                </c:pt>
                <c:pt idx="1">
                  <c:v>271.17</c:v>
                </c:pt>
                <c:pt idx="2">
                  <c:v>244.23</c:v>
                </c:pt>
                <c:pt idx="3">
                  <c:v>448.55</c:v>
                </c:pt>
                <c:pt idx="4">
                  <c:v>218.2</c:v>
                </c:pt>
              </c:numCache>
            </c:numRef>
          </c:val>
          <c:extLst>
            <c:ext xmlns:c16="http://schemas.microsoft.com/office/drawing/2014/chart" uri="{C3380CC4-5D6E-409C-BE32-E72D297353CC}">
              <c16:uniqueId val="{00000000-88B2-4AC4-96D0-1B707D504E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8B2-4AC4-96D0-1B707D504E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仙北市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25860</v>
      </c>
      <c r="AM8" s="51"/>
      <c r="AN8" s="51"/>
      <c r="AO8" s="51"/>
      <c r="AP8" s="51"/>
      <c r="AQ8" s="51"/>
      <c r="AR8" s="51"/>
      <c r="AS8" s="51"/>
      <c r="AT8" s="46">
        <f>データ!T6</f>
        <v>1093.56</v>
      </c>
      <c r="AU8" s="46"/>
      <c r="AV8" s="46"/>
      <c r="AW8" s="46"/>
      <c r="AX8" s="46"/>
      <c r="AY8" s="46"/>
      <c r="AZ8" s="46"/>
      <c r="BA8" s="46"/>
      <c r="BB8" s="46">
        <f>データ!U6</f>
        <v>23.65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16.11</v>
      </c>
      <c r="Q10" s="46"/>
      <c r="R10" s="46"/>
      <c r="S10" s="46"/>
      <c r="T10" s="46"/>
      <c r="U10" s="46"/>
      <c r="V10" s="46"/>
      <c r="W10" s="46">
        <f>データ!Q6</f>
        <v>83.38</v>
      </c>
      <c r="X10" s="46"/>
      <c r="Y10" s="46"/>
      <c r="Z10" s="46"/>
      <c r="AA10" s="46"/>
      <c r="AB10" s="46"/>
      <c r="AC10" s="46"/>
      <c r="AD10" s="51">
        <f>データ!R6</f>
        <v>2750</v>
      </c>
      <c r="AE10" s="51"/>
      <c r="AF10" s="51"/>
      <c r="AG10" s="51"/>
      <c r="AH10" s="51"/>
      <c r="AI10" s="51"/>
      <c r="AJ10" s="51"/>
      <c r="AK10" s="2"/>
      <c r="AL10" s="51">
        <f>データ!V6</f>
        <v>4132</v>
      </c>
      <c r="AM10" s="51"/>
      <c r="AN10" s="51"/>
      <c r="AO10" s="51"/>
      <c r="AP10" s="51"/>
      <c r="AQ10" s="51"/>
      <c r="AR10" s="51"/>
      <c r="AS10" s="51"/>
      <c r="AT10" s="46">
        <f>データ!W6</f>
        <v>3.24</v>
      </c>
      <c r="AU10" s="46"/>
      <c r="AV10" s="46"/>
      <c r="AW10" s="46"/>
      <c r="AX10" s="46"/>
      <c r="AY10" s="46"/>
      <c r="AZ10" s="46"/>
      <c r="BA10" s="46"/>
      <c r="BB10" s="46">
        <f>データ!X6</f>
        <v>1275.31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qlmKfW8H4+bI5vGS3FGnFxTAiR5GeG+WbvsHHh0Gm5QKcheGEAPCLytNtPmWfWWPxqi7x/zAnRSzZufD9AgJ4g==" saltValue="FpGktWhrHrgDXUVVep06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52159</v>
      </c>
      <c r="D6" s="33">
        <f t="shared" si="3"/>
        <v>47</v>
      </c>
      <c r="E6" s="33">
        <f t="shared" si="3"/>
        <v>17</v>
      </c>
      <c r="F6" s="33">
        <f t="shared" si="3"/>
        <v>5</v>
      </c>
      <c r="G6" s="33">
        <f t="shared" si="3"/>
        <v>0</v>
      </c>
      <c r="H6" s="33" t="str">
        <f t="shared" si="3"/>
        <v>秋田県　仙北市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16.11</v>
      </c>
      <c r="Q6" s="34">
        <f t="shared" si="3"/>
        <v>83.38</v>
      </c>
      <c r="R6" s="34">
        <f t="shared" si="3"/>
        <v>2750</v>
      </c>
      <c r="S6" s="34">
        <f t="shared" si="3"/>
        <v>25860</v>
      </c>
      <c r="T6" s="34">
        <f t="shared" si="3"/>
        <v>1093.56</v>
      </c>
      <c r="U6" s="34">
        <f t="shared" si="3"/>
        <v>23.65</v>
      </c>
      <c r="V6" s="34">
        <f t="shared" si="3"/>
        <v>4132</v>
      </c>
      <c r="W6" s="34">
        <f t="shared" si="3"/>
        <v>3.24</v>
      </c>
      <c r="X6" s="34">
        <f t="shared" si="3"/>
        <v>1275.31</v>
      </c>
      <c r="Y6" s="35">
        <f>IF(Y7="",NA(),Y7)</f>
        <v>63.32</v>
      </c>
      <c r="Z6" s="35">
        <f t="shared" ref="Z6:AH6" si="4">IF(Z7="",NA(),Z7)</f>
        <v>60.85</v>
      </c>
      <c r="AA6" s="35">
        <f t="shared" si="4"/>
        <v>67.27</v>
      </c>
      <c r="AB6" s="35">
        <f t="shared" si="4"/>
        <v>76.33</v>
      </c>
      <c r="AC6" s="35">
        <f t="shared" si="4"/>
        <v>62.33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2249.4499999999998</v>
      </c>
      <c r="BG6" s="35">
        <f t="shared" ref="BG6:BO6" si="7">IF(BG7="",NA(),BG7)</f>
        <v>779.28</v>
      </c>
      <c r="BH6" s="35">
        <f t="shared" si="7"/>
        <v>532.54999999999995</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47.78</v>
      </c>
      <c r="BR6" s="35">
        <f t="shared" ref="BR6:BZ6" si="8">IF(BR7="",NA(),BR7)</f>
        <v>42.34</v>
      </c>
      <c r="BS6" s="35">
        <f t="shared" si="8"/>
        <v>46.14</v>
      </c>
      <c r="BT6" s="35">
        <f t="shared" si="8"/>
        <v>26.6</v>
      </c>
      <c r="BU6" s="35">
        <f t="shared" si="8"/>
        <v>51.34</v>
      </c>
      <c r="BV6" s="35">
        <f t="shared" si="8"/>
        <v>52.19</v>
      </c>
      <c r="BW6" s="35">
        <f t="shared" si="8"/>
        <v>55.32</v>
      </c>
      <c r="BX6" s="35">
        <f t="shared" si="8"/>
        <v>59.8</v>
      </c>
      <c r="BY6" s="35">
        <f t="shared" si="8"/>
        <v>57.77</v>
      </c>
      <c r="BZ6" s="35">
        <f t="shared" si="8"/>
        <v>57.31</v>
      </c>
      <c r="CA6" s="34" t="str">
        <f>IF(CA7="","",IF(CA7="-","【-】","【"&amp;SUBSTITUTE(TEXT(CA7,"#,##0.00"),"-","△")&amp;"】"))</f>
        <v>【59.59】</v>
      </c>
      <c r="CB6" s="35">
        <f>IF(CB7="",NA(),CB7)</f>
        <v>234.68</v>
      </c>
      <c r="CC6" s="35">
        <f t="shared" ref="CC6:CK6" si="9">IF(CC7="",NA(),CC7)</f>
        <v>271.17</v>
      </c>
      <c r="CD6" s="35">
        <f t="shared" si="9"/>
        <v>244.23</v>
      </c>
      <c r="CE6" s="35">
        <f t="shared" si="9"/>
        <v>448.55</v>
      </c>
      <c r="CF6" s="35">
        <f t="shared" si="9"/>
        <v>218.2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60.18</v>
      </c>
      <c r="CN6" s="35">
        <f t="shared" ref="CN6:CV6" si="10">IF(CN7="",NA(),CN7)</f>
        <v>59.51</v>
      </c>
      <c r="CO6" s="35">
        <f t="shared" si="10"/>
        <v>59.75</v>
      </c>
      <c r="CP6" s="35">
        <f t="shared" si="10"/>
        <v>55.3</v>
      </c>
      <c r="CQ6" s="35">
        <f t="shared" si="10"/>
        <v>53.99</v>
      </c>
      <c r="CR6" s="35">
        <f t="shared" si="10"/>
        <v>52.31</v>
      </c>
      <c r="CS6" s="35">
        <f t="shared" si="10"/>
        <v>60.65</v>
      </c>
      <c r="CT6" s="35">
        <f t="shared" si="10"/>
        <v>51.75</v>
      </c>
      <c r="CU6" s="35">
        <f t="shared" si="10"/>
        <v>50.68</v>
      </c>
      <c r="CV6" s="35">
        <f t="shared" si="10"/>
        <v>50.14</v>
      </c>
      <c r="CW6" s="34" t="str">
        <f>IF(CW7="","",IF(CW7="-","【-】","【"&amp;SUBSTITUTE(TEXT(CW7,"#,##0.00"),"-","△")&amp;"】"))</f>
        <v>【51.30】</v>
      </c>
      <c r="CX6" s="35">
        <f>IF(CX7="",NA(),CX7)</f>
        <v>71.42</v>
      </c>
      <c r="CY6" s="35">
        <f t="shared" ref="CY6:DG6" si="11">IF(CY7="",NA(),CY7)</f>
        <v>72.709999999999994</v>
      </c>
      <c r="CZ6" s="35">
        <f t="shared" si="11"/>
        <v>73.61</v>
      </c>
      <c r="DA6" s="35">
        <f t="shared" si="11"/>
        <v>74.400000000000006</v>
      </c>
      <c r="DB6" s="35">
        <f t="shared" si="11"/>
        <v>75.41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52159</v>
      </c>
      <c r="D7" s="37">
        <v>47</v>
      </c>
      <c r="E7" s="37">
        <v>17</v>
      </c>
      <c r="F7" s="37">
        <v>5</v>
      </c>
      <c r="G7" s="37">
        <v>0</v>
      </c>
      <c r="H7" s="37" t="s">
        <v>97</v>
      </c>
      <c r="I7" s="37" t="s">
        <v>98</v>
      </c>
      <c r="J7" s="37" t="s">
        <v>99</v>
      </c>
      <c r="K7" s="37" t="s">
        <v>100</v>
      </c>
      <c r="L7" s="37" t="s">
        <v>101</v>
      </c>
      <c r="M7" s="37" t="s">
        <v>102</v>
      </c>
      <c r="N7" s="38" t="s">
        <v>103</v>
      </c>
      <c r="O7" s="38" t="s">
        <v>104</v>
      </c>
      <c r="P7" s="38">
        <v>16.11</v>
      </c>
      <c r="Q7" s="38">
        <v>83.38</v>
      </c>
      <c r="R7" s="38">
        <v>2750</v>
      </c>
      <c r="S7" s="38">
        <v>25860</v>
      </c>
      <c r="T7" s="38">
        <v>1093.56</v>
      </c>
      <c r="U7" s="38">
        <v>23.65</v>
      </c>
      <c r="V7" s="38">
        <v>4132</v>
      </c>
      <c r="W7" s="38">
        <v>3.24</v>
      </c>
      <c r="X7" s="38">
        <v>1275.31</v>
      </c>
      <c r="Y7" s="38">
        <v>63.32</v>
      </c>
      <c r="Z7" s="38">
        <v>60.85</v>
      </c>
      <c r="AA7" s="38">
        <v>67.27</v>
      </c>
      <c r="AB7" s="38">
        <v>76.33</v>
      </c>
      <c r="AC7" s="38">
        <v>62.33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2249.4499999999998</v>
      </c>
      <c r="BG7" s="38">
        <v>779.28</v>
      </c>
      <c r="BH7" s="38">
        <v>532.54999999999995</v>
      </c>
      <c r="BI7" s="38">
        <v>0</v>
      </c>
      <c r="BJ7" s="38">
        <v>0</v>
      </c>
      <c r="BK7" s="38">
        <v>1081.8</v>
      </c>
      <c r="BL7" s="38">
        <v>974.93</v>
      </c>
      <c r="BM7" s="38">
        <v>855.8</v>
      </c>
      <c r="BN7" s="38">
        <v>789.46</v>
      </c>
      <c r="BO7" s="38">
        <v>826.83</v>
      </c>
      <c r="BP7" s="38">
        <v>765.47</v>
      </c>
      <c r="BQ7" s="38">
        <v>47.78</v>
      </c>
      <c r="BR7" s="38">
        <v>42.34</v>
      </c>
      <c r="BS7" s="38">
        <v>46.14</v>
      </c>
      <c r="BT7" s="38">
        <v>26.6</v>
      </c>
      <c r="BU7" s="38">
        <v>51.34</v>
      </c>
      <c r="BV7" s="38">
        <v>52.19</v>
      </c>
      <c r="BW7" s="38">
        <v>55.32</v>
      </c>
      <c r="BX7" s="38">
        <v>59.8</v>
      </c>
      <c r="BY7" s="38">
        <v>57.77</v>
      </c>
      <c r="BZ7" s="38">
        <v>57.31</v>
      </c>
      <c r="CA7" s="38">
        <v>59.59</v>
      </c>
      <c r="CB7" s="38">
        <v>234.68</v>
      </c>
      <c r="CC7" s="38">
        <v>271.17</v>
      </c>
      <c r="CD7" s="38">
        <v>244.23</v>
      </c>
      <c r="CE7" s="38">
        <v>448.55</v>
      </c>
      <c r="CF7" s="38">
        <v>218.2</v>
      </c>
      <c r="CG7" s="38">
        <v>296.14</v>
      </c>
      <c r="CH7" s="38">
        <v>283.17</v>
      </c>
      <c r="CI7" s="38">
        <v>263.76</v>
      </c>
      <c r="CJ7" s="38">
        <v>274.35000000000002</v>
      </c>
      <c r="CK7" s="38">
        <v>273.52</v>
      </c>
      <c r="CL7" s="38">
        <v>257.86</v>
      </c>
      <c r="CM7" s="38">
        <v>60.18</v>
      </c>
      <c r="CN7" s="38">
        <v>59.51</v>
      </c>
      <c r="CO7" s="38">
        <v>59.75</v>
      </c>
      <c r="CP7" s="38">
        <v>55.3</v>
      </c>
      <c r="CQ7" s="38">
        <v>53.99</v>
      </c>
      <c r="CR7" s="38">
        <v>52.31</v>
      </c>
      <c r="CS7" s="38">
        <v>60.65</v>
      </c>
      <c r="CT7" s="38">
        <v>51.75</v>
      </c>
      <c r="CU7" s="38">
        <v>50.68</v>
      </c>
      <c r="CV7" s="38">
        <v>50.14</v>
      </c>
      <c r="CW7" s="38">
        <v>51.3</v>
      </c>
      <c r="CX7" s="38">
        <v>71.42</v>
      </c>
      <c r="CY7" s="38">
        <v>72.709999999999994</v>
      </c>
      <c r="CZ7" s="38">
        <v>73.61</v>
      </c>
      <c r="DA7" s="38">
        <v>74.400000000000006</v>
      </c>
      <c r="DB7" s="38">
        <v>75.41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2021-02-24T07:50:10Z</cp:lastPrinted>
  <dcterms:created xsi:type="dcterms:W3CDTF">2020-12-04T03:00:08Z</dcterms:created>
  <dcterms:modified xsi:type="dcterms:W3CDTF">2021-02-24T07:50:18Z</dcterms:modified>
  <cp:category/>
</cp:coreProperties>
</file>