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x+8S5ew8wmJcOw6t3b6Ur5QS8+1bOCuMtkm3g9ErA3vb0hruRDMTg5aglvo6zXyqOqX6S7YM9Sb6cqFkDKmtBA==" workbookSaltValue="Gk5Xmew39BkvFubadXuNtw==" workbookSpinCount="100000" lockStructure="1"/>
  <bookViews>
    <workbookView xWindow="0" yWindow="0" windowWidth="16755" windowHeight="66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<sst xmlns="http://schemas.openxmlformats.org/spreadsheetml/2006/main" count="228" uniqueCount="113">
  <si>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</si>
  <si>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</si>
  <si>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</si>
  <si>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</si>
  <si>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</si>
  <si>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</si>
  <si>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</si>
  <si>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</si>
  <si>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</si>
  <si>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</si>
  <si>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</si>
  <si>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</si>
  <si>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</si>
  <si>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</si>
  <si>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</si>
  <si>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</si>
  <si>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</si>
  <si>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</si>
  <si>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</si>
  <si>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</si>
  <si>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</si>
  <si>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</si>
  <si>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</si>
  <si>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</si>
  <si>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</si>
  <si>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</si>
  <si>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</si>
  <si>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</si>
  <si>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</si>
  <si>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</si>
  <si>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</si>
  <si>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</si>
  <si>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</si>
  <si>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</si>
  <si>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</si>
  <si>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</si>
  <si>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</si>
  <si>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</si>
  <si>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</si>
  <si>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</si>
  <si>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</si>
  <si>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</si>
  <si>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</si>
  <si>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</si>
  <si>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</si>
  <si>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</si>
  <si>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</si>
  <si>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</si>
  <si>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</si>
  <si>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</si>
  <si>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</si>
  <si>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</si>
  <si>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</si>
  <si>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</si>
  <si>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</si>
  <si>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</si>
  <si>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</si>
  <si>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</si>
  <si>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</si>
  <si>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</si>
  <si>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</si>
  <si>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</si>
  <si>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</si>
  <si>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</si>
  <si>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</si>
  <si>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</si>
  <si>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</si>
  <si>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</si>
  <si>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</si>
  <si>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</si>
  <si>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</si>
  <si>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</si>
  <si>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</si>
  <si>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</si>
  <si>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</si>
  <si>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</si>
  <si>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</si>
  <si>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</si>
  <si>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</si>
  <si>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</si>
  <si>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</si>
  <si>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</si>
  <si>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</si>
  <si>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</si>
  <si>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</si>
  <si>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</si>
  <si>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</si>
  <si>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</si>
  <si>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</si>
  <si>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</si>
  <si>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</si>
  <si>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</si>
  <si>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</si>
  <si>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</si>
  <si>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</si>
  <si>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</si>
  <si>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</si>
  <si>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</si>
  <si>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</si>
  <si>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</si>
  <si>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</si>
  <si>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</si>
  <si>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</si>
  <si>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</si>
  <si>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</si>
  <si>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</si>
  <si>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</si>
  <si>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</si>
  <si>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</si>
  <si>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</si>
  <si>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未普及地域の解消を基本線としながら、これと併行して水道施設の老朽化状況を早期に調査し、必要に応じて順次更新することで、「管路経年化率」の改善を図り、「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施設利用率」や「有収率」の向上を図り、「経常収支比率」及び「料金回収率」が100％を上回るよう、経営状況の改善に努める必要がある。</t>
    <phoneticPr fontId="4"/>
  </si>
  <si>
    <t>　平成28年度末にて旧簡易水道事業が上水道事業へ統合したため、昨年度の経営状況に引き続き、全体的に悪化傾向である。特に、給水収益や一般会計からの繰入金等の収益で、水道施設の維持管理費や支払利息等の費用をどの程度賄えているかを示す「①経常収支比率」が100％を下回り、赤字経営となっている。要因として、人口減少による給水収益の減少のほか、一般会計からの繰入金減少も挙げられる。給水に係る費用が、どの程度給水収益で賄えているかを示す「⑤料金回収率」と併せて分析すると、こちらも100％を下回っていることから、経常費用の削減と、適切な料金収入の確保が必要である。また、給水収益に対する企業債残高の割合を示す「④企業債残高対給水収益比率」について、平均より高比率となっているが、要因としては、上記のとおり給水収益の減少のほか、水道未普及地域解消事業による企業債の増加も挙げられ、今後は当事業の必要性の見極め及び実施による給水収益の適切な回収に努める必要がある。
　他方、経営の効率性という観点から分析すると、水道施設の配水能力に対する配水量の割合を示す「⑦施設利用率」は平均より高い56.65％に上昇しているが、水道施設の稼働が収益に反映されている割合を示す「⑧有収率」では52.95％に落ち込んでいる。このことから、漏水等の原因で給水した全ての水道水が収益に結びついているわけではないということが分析できるため、老朽化に伴う施設の更新や、適切な施設規模の見直しが必要である。</t>
    <rPh sb="485" eb="486">
      <t>タカ</t>
    </rPh>
    <rPh sb="494" eb="496">
      <t>ジョウショウ</t>
    </rPh>
    <phoneticPr fontId="4"/>
  </si>
  <si>
    <t>　当市においては、今日でもなお水道未普及地域が存在しており、平成30年度より山谷川崎地区の未普及地域解消事業に着手した。他方、水道給水区域内に点在すると考えられる老朽管や老朽施設等の更新には、あまり着手していない状況である。
　上記を踏まえ、当該年度に更新した管路延長の割合を表す「③管路更新率」は、今後増加傾向となることが見込まれるが、現有の水道管路延長のうち、法定耐用年数を超えたものの割合を示す「②管路経年化率」を見ると、平成28年度末における旧簡易水道事業の統合により大きく増加しており、年々増加傾向であるため、未普及地域解消事業と併行して、管路の更新も順次着手しなければならない状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</si>
</sst>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0.04</c:v>
                </c:pt>
                <c:pt idx="1">
                  <c:v>2.41</c:v>
                </c:pt>
                <c:pt idx="2">
                  <c:v>2.48</c:v>
                </c:pt>
                <c:pt idx="3">
                  <c:v>0.45</c:v>
                </c:pt>
                <c:pt idx="4">
                  <c:v>0.11</c:v>
                </c:pt>
              </c:numCache>
            </c:numRef>
          </c:val>
          <c:extLst>
            <c:ext xmlns:c16="http://schemas.microsoft.com/office/drawing/2014/chart" uri="{C3380CC4-5D6E-409C-BE32-E72D297353CC}">
              <c16:uniqueId val="{00000000-2B47-4A0D-9798-A4E88AD245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0.54</c:v>
                </c:pt>
                <c:pt idx="3">
                  <c:v>0.5</c:v>
                </c:pt>
                <c:pt idx="4">
                  <c:v>0.52</c:v>
                </c:pt>
              </c:numCache>
            </c:numRef>
          </c:val>
          <c:smooth val="0"/>
          <c:extLst>
            <c:ext xmlns:c16="http://schemas.microsoft.com/office/drawing/2014/chart" uri="{C3380CC4-5D6E-409C-BE32-E72D297353CC}">
              <c16:uniqueId val="{00000001-2B47-4A0D-9798-A4E88AD245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c:v>
                </c:pt>
                <c:pt idx="1">
                  <c:v>111.12</c:v>
                </c:pt>
                <c:pt idx="2">
                  <c:v>104.07</c:v>
                </c:pt>
                <c:pt idx="3">
                  <c:v>89.82</c:v>
                </c:pt>
                <c:pt idx="4">
                  <c:v>88.06</c:v>
                </c:pt>
              </c:numCache>
            </c:numRef>
          </c:val>
          <c:extLst>
            <c:ext xmlns:c16="http://schemas.microsoft.com/office/drawing/2014/chart" uri="{C3380CC4-5D6E-409C-BE32-E72D297353CC}">
              <c16:uniqueId val="{00000000-2F7E-4E00-9DDE-24ECDAD28A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110.05</c:v>
                </c:pt>
                <c:pt idx="3">
                  <c:v>108.87</c:v>
                </c:pt>
                <c:pt idx="4">
                  <c:v>108.61</c:v>
                </c:pt>
              </c:numCache>
            </c:numRef>
          </c:val>
          <c:smooth val="0"/>
          <c:extLst>
            <c:ext xmlns:c16="http://schemas.microsoft.com/office/drawing/2014/chart" uri="{C3380CC4-5D6E-409C-BE32-E72D297353CC}">
              <c16:uniqueId val="{00000001-2F7E-4E00-9DDE-24ECDAD28A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50.08</c:v>
                </c:pt>
                <c:pt idx="1">
                  <c:v>50.83</c:v>
                </c:pt>
                <c:pt idx="2">
                  <c:v>35.619999999999997</c:v>
                </c:pt>
                <c:pt idx="3">
                  <c:v>37.33</c:v>
                </c:pt>
                <c:pt idx="4">
                  <c:v>39.86</c:v>
                </c:pt>
              </c:numCache>
            </c:numRef>
          </c:val>
          <c:extLst>
            <c:ext xmlns:c16="http://schemas.microsoft.com/office/drawing/2014/chart" uri="{C3380CC4-5D6E-409C-BE32-E72D297353CC}">
              <c16:uniqueId val="{00000000-40AD-40F1-92A2-1581CC2F4E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48.05</c:v>
                </c:pt>
                <c:pt idx="3">
                  <c:v>48.87</c:v>
                </c:pt>
                <c:pt idx="4">
                  <c:v>49.92</c:v>
                </c:pt>
              </c:numCache>
            </c:numRef>
          </c:val>
          <c:smooth val="0"/>
          <c:extLst>
            <c:ext xmlns:c16="http://schemas.microsoft.com/office/drawing/2014/chart" uri="{C3380CC4-5D6E-409C-BE32-E72D297353CC}">
              <c16:uniqueId val="{00000001-40AD-40F1-92A2-1581CC2F4E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12.41</c:v>
                </c:pt>
                <c:pt idx="1">
                  <c:v>13.86</c:v>
                </c:pt>
                <c:pt idx="2">
                  <c:v>28.26</c:v>
                </c:pt>
                <c:pt idx="3">
                  <c:v>34.65</c:v>
                </c:pt>
                <c:pt idx="4">
                  <c:v>33.65</c:v>
                </c:pt>
              </c:numCache>
            </c:numRef>
          </c:val>
          <c:extLst>
            <c:ext xmlns:c16="http://schemas.microsoft.com/office/drawing/2014/chart" uri="{C3380CC4-5D6E-409C-BE32-E72D297353CC}">
              <c16:uniqueId val="{00000000-7E32-4CBE-BE83-69A087DACD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13.39</c:v>
                </c:pt>
                <c:pt idx="3">
                  <c:v>14.85</c:v>
                </c:pt>
                <c:pt idx="4">
                  <c:v>16.88</c:v>
                </c:pt>
              </c:numCache>
            </c:numRef>
          </c:val>
          <c:smooth val="0"/>
          <c:extLst>
            <c:ext xmlns:c16="http://schemas.microsoft.com/office/drawing/2014/chart" uri="{C3380CC4-5D6E-409C-BE32-E72D297353CC}">
              <c16:uniqueId val="{00000001-7E32-4CBE-BE83-69A087DACD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BB-4283-ACF2-9751D8E5C2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2.64</c:v>
                </c:pt>
                <c:pt idx="3">
                  <c:v>3.16</c:v>
                </c:pt>
                <c:pt idx="4">
                  <c:v>3.59</c:v>
                </c:pt>
              </c:numCache>
            </c:numRef>
          </c:val>
          <c:smooth val="0"/>
          <c:extLst>
            <c:ext xmlns:c16="http://schemas.microsoft.com/office/drawing/2014/chart" uri="{C3380CC4-5D6E-409C-BE32-E72D297353CC}">
              <c16:uniqueId val="{00000001-C0BB-4283-ACF2-9751D8E5C2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360.87</c:v>
                </c:pt>
                <c:pt idx="1">
                  <c:v>319.12</c:v>
                </c:pt>
                <c:pt idx="2">
                  <c:v>259.51</c:v>
                </c:pt>
                <c:pt idx="3">
                  <c:v>255.8</c:v>
                </c:pt>
                <c:pt idx="4">
                  <c:v>234.48</c:v>
                </c:pt>
              </c:numCache>
            </c:numRef>
          </c:val>
          <c:extLst>
            <c:ext xmlns:c16="http://schemas.microsoft.com/office/drawing/2014/chart" uri="{C3380CC4-5D6E-409C-BE32-E72D297353CC}">
              <c16:uniqueId val="{00000000-3824-43C1-9391-2B3BB51274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359.47</c:v>
                </c:pt>
                <c:pt idx="3">
                  <c:v>369.69</c:v>
                </c:pt>
                <c:pt idx="4">
                  <c:v>379.08</c:v>
                </c:pt>
              </c:numCache>
            </c:numRef>
          </c:val>
          <c:smooth val="0"/>
          <c:extLst>
            <c:ext xmlns:c16="http://schemas.microsoft.com/office/drawing/2014/chart" uri="{C3380CC4-5D6E-409C-BE32-E72D297353CC}">
              <c16:uniqueId val="{00000001-3824-43C1-9391-2B3BB51274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613.08000000000004</c:v>
                </c:pt>
                <c:pt idx="1">
                  <c:v>603.04</c:v>
                </c:pt>
                <c:pt idx="2">
                  <c:v>1077.08</c:v>
                </c:pt>
                <c:pt idx="3">
                  <c:v>1037.1500000000001</c:v>
                </c:pt>
                <c:pt idx="4">
                  <c:v>1014.15</c:v>
                </c:pt>
              </c:numCache>
            </c:numRef>
          </c:val>
          <c:extLst>
            <c:ext xmlns:c16="http://schemas.microsoft.com/office/drawing/2014/chart" uri="{C3380CC4-5D6E-409C-BE32-E72D297353CC}">
              <c16:uniqueId val="{00000000-6384-452A-BDF1-FF6D722B1C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401.79</c:v>
                </c:pt>
                <c:pt idx="3">
                  <c:v>402.99</c:v>
                </c:pt>
                <c:pt idx="4">
                  <c:v>398.98</c:v>
                </c:pt>
              </c:numCache>
            </c:numRef>
          </c:val>
          <c:smooth val="0"/>
          <c:extLst>
            <c:ext xmlns:c16="http://schemas.microsoft.com/office/drawing/2014/chart" uri="{C3380CC4-5D6E-409C-BE32-E72D297353CC}">
              <c16:uniqueId val="{00000001-6384-452A-BDF1-FF6D722B1C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103.01</c:v>
                </c:pt>
                <c:pt idx="1">
                  <c:v>104.91</c:v>
                </c:pt>
                <c:pt idx="2">
                  <c:v>76.73</c:v>
                </c:pt>
                <c:pt idx="3">
                  <c:v>77.709999999999994</c:v>
                </c:pt>
                <c:pt idx="4">
                  <c:v>75.64</c:v>
                </c:pt>
              </c:numCache>
            </c:numRef>
          </c:val>
          <c:extLst>
            <c:ext xmlns:c16="http://schemas.microsoft.com/office/drawing/2014/chart" uri="{C3380CC4-5D6E-409C-BE32-E72D297353CC}">
              <c16:uniqueId val="{00000000-D086-4FB8-A141-7815C29018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100.12</c:v>
                </c:pt>
                <c:pt idx="3">
                  <c:v>98.66</c:v>
                </c:pt>
                <c:pt idx="4">
                  <c:v>98.64</c:v>
                </c:pt>
              </c:numCache>
            </c:numRef>
          </c:val>
          <c:smooth val="0"/>
          <c:extLst>
            <c:ext xmlns:c16="http://schemas.microsoft.com/office/drawing/2014/chart" uri="{C3380CC4-5D6E-409C-BE32-E72D297353CC}">
              <c16:uniqueId val="{00000001-D086-4FB8-A141-7815C29018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185.65</c:v>
                </c:pt>
                <c:pt idx="1">
                  <c:v>181.44</c:v>
                </c:pt>
                <c:pt idx="2">
                  <c:v>249.83</c:v>
                </c:pt>
                <c:pt idx="3">
                  <c:v>243.72</c:v>
                </c:pt>
                <c:pt idx="4">
                  <c:v>252.36</c:v>
                </c:pt>
              </c:numCache>
            </c:numRef>
          </c:val>
          <c:extLst>
            <c:ext xmlns:c16="http://schemas.microsoft.com/office/drawing/2014/chart" uri="{C3380CC4-5D6E-409C-BE32-E72D297353CC}">
              <c16:uniqueId val="{00000000-51D9-4068-961B-241FC59187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174.97</c:v>
                </c:pt>
                <c:pt idx="3">
                  <c:v>178.59</c:v>
                </c:pt>
                <c:pt idx="4">
                  <c:v>178.92</c:v>
                </c:pt>
              </c:numCache>
            </c:numRef>
          </c:val>
          <c:smooth val="0"/>
          <c:extLst>
            <c:ext xmlns:c16="http://schemas.microsoft.com/office/drawing/2014/chart" uri="{C3380CC4-5D6E-409C-BE32-E72D297353CC}">
              <c16:uniqueId val="{00000001-51D9-4068-961B-241FC59187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46.93</c:v>
                </c:pt>
                <c:pt idx="1">
                  <c:v>48.58</c:v>
                </c:pt>
                <c:pt idx="2">
                  <c:v>50</c:v>
                </c:pt>
                <c:pt idx="3">
                  <c:v>51.65</c:v>
                </c:pt>
                <c:pt idx="4">
                  <c:v>56.65</c:v>
                </c:pt>
              </c:numCache>
            </c:numRef>
          </c:val>
          <c:extLst>
            <c:ext xmlns:c16="http://schemas.microsoft.com/office/drawing/2014/chart" uri="{C3380CC4-5D6E-409C-BE32-E72D297353CC}">
              <c16:uniqueId val="{00000000-7052-4618-AE50-D4F3E2A48D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55.63</c:v>
                </c:pt>
                <c:pt idx="3">
                  <c:v>55.03</c:v>
                </c:pt>
                <c:pt idx="4">
                  <c:v>55.14</c:v>
                </c:pt>
              </c:numCache>
            </c:numRef>
          </c:val>
          <c:smooth val="0"/>
          <c:extLst>
            <c:ext xmlns:c16="http://schemas.microsoft.com/office/drawing/2014/chart" uri="{C3380CC4-5D6E-409C-BE32-E72D297353CC}">
              <c16:uniqueId val="{00000001-7052-4618-AE50-D4F3E2A48D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60.76</c:v>
                </c:pt>
                <c:pt idx="1">
                  <c:v>59.15</c:v>
                </c:pt>
                <c:pt idx="2">
                  <c:v>59.43</c:v>
                </c:pt>
                <c:pt idx="3">
                  <c:v>59.37</c:v>
                </c:pt>
                <c:pt idx="4">
                  <c:v>52.95</c:v>
                </c:pt>
              </c:numCache>
            </c:numRef>
          </c:val>
          <c:extLst>
            <c:ext xmlns:c16="http://schemas.microsoft.com/office/drawing/2014/chart" uri="{C3380CC4-5D6E-409C-BE32-E72D297353CC}">
              <c16:uniqueId val="{00000000-3B9F-4959-AB5D-BFA6C666AA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82.04</c:v>
                </c:pt>
                <c:pt idx="3">
                  <c:v>81.900000000000006</c:v>
                </c:pt>
                <c:pt idx="4">
                  <c:v>81.39</c:v>
                </c:pt>
              </c:numCache>
            </c:numRef>
          </c:val>
          <c:smooth val="0"/>
          <c:extLst>
            <c:ext xmlns:c16="http://schemas.microsoft.com/office/drawing/2014/chart" uri="{C3380CC4-5D6E-409C-BE32-E72D297353CC}">
              <c16:uniqueId val="{00000001-3B9F-4959-AB5D-BFA6C666AA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仙北市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25860</v>
      </c>
      <c r="AM8" s="71"/>
      <c r="AN8" s="71"/>
      <c r="AO8" s="71"/>
      <c r="AP8" s="71"/>
      <c r="AQ8" s="71"/>
      <c r="AR8" s="71"/>
      <c r="AS8" s="71"/>
      <c r="AT8" s="67">
        <f>データ!$S$6</f>
        <v>1093.56</v>
      </c>
      <c r="AU8" s="68"/>
      <c r="AV8" s="68"/>
      <c r="AW8" s="68"/>
      <c r="AX8" s="68"/>
      <c r="AY8" s="68"/>
      <c r="AZ8" s="68"/>
      <c r="BA8" s="68"/>
      <c r="BB8" s="70">
        <f>データ!$T$6</f>
        <v>23.65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51.47</v>
      </c>
      <c r="J10" s="68"/>
      <c r="K10" s="68"/>
      <c r="L10" s="68"/>
      <c r="M10" s="68"/>
      <c r="N10" s="68"/>
      <c r="O10" s="69"/>
      <c r="P10" s="70">
        <f>データ!$P$6</f>
        <v>63.7</v>
      </c>
      <c r="Q10" s="70"/>
      <c r="R10" s="70"/>
      <c r="S10" s="70"/>
      <c r="T10" s="70"/>
      <c r="U10" s="70"/>
      <c r="V10" s="70"/>
      <c r="W10" s="71">
        <f>データ!$Q$6</f>
        <v>3795</v>
      </c>
      <c r="X10" s="71"/>
      <c r="Y10" s="71"/>
      <c r="Z10" s="71"/>
      <c r="AA10" s="71"/>
      <c r="AB10" s="71"/>
      <c r="AC10" s="71"/>
      <c r="AD10" s="2"/>
      <c r="AE10" s="2"/>
      <c r="AF10" s="2"/>
      <c r="AG10" s="2"/>
      <c r="AH10" s="4"/>
      <c r="AI10" s="4"/>
      <c r="AJ10" s="4"/>
      <c r="AK10" s="4"/>
      <c r="AL10" s="71">
        <f>データ!$U$6</f>
        <v>16334</v>
      </c>
      <c r="AM10" s="71"/>
      <c r="AN10" s="71"/>
      <c r="AO10" s="71"/>
      <c r="AP10" s="71"/>
      <c r="AQ10" s="71"/>
      <c r="AR10" s="71"/>
      <c r="AS10" s="71"/>
      <c r="AT10" s="67">
        <f>データ!$V$6</f>
        <v>75.38</v>
      </c>
      <c r="AU10" s="68"/>
      <c r="AV10" s="68"/>
      <c r="AW10" s="68"/>
      <c r="AX10" s="68"/>
      <c r="AY10" s="68"/>
      <c r="AZ10" s="68"/>
      <c r="BA10" s="68"/>
      <c r="BB10" s="70">
        <f>データ!$W$6</f>
        <v>216.69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tfocIMCPrxn7WlRIyceVSHhZ8ur43nA1JSsYtq9NiCzmI8bXhMNYmEVtBt7HgMFew/Cu4IN6o5XasVRbF8lQ==" saltValue="6Gcko3KTtlSlnQmKAwij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52159</v>
      </c>
      <c r="D6" s="34">
        <f t="shared" si="3"/>
        <v>46</v>
      </c>
      <c r="E6" s="34">
        <f t="shared" si="3"/>
        <v>1</v>
      </c>
      <c r="F6" s="34">
        <f t="shared" si="3"/>
        <v>0</v>
      </c>
      <c r="G6" s="34">
        <f t="shared" si="3"/>
        <v>1</v>
      </c>
      <c r="H6" s="34" t="str">
        <f t="shared" si="3"/>
        <v>秋田県　仙北市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51.47</v>
      </c>
      <c r="P6" s="35">
        <f t="shared" si="3"/>
        <v>63.7</v>
      </c>
      <c r="Q6" s="35">
        <f t="shared" si="3"/>
        <v>3795</v>
      </c>
      <c r="R6" s="35">
        <f t="shared" si="3"/>
        <v>25860</v>
      </c>
      <c r="S6" s="35">
        <f t="shared" si="3"/>
        <v>1093.56</v>
      </c>
      <c r="T6" s="35">
        <f t="shared" si="3"/>
        <v>23.65</v>
      </c>
      <c r="U6" s="35">
        <f t="shared" si="3"/>
        <v>16334</v>
      </c>
      <c r="V6" s="35">
        <f t="shared" si="3"/>
        <v>75.38</v>
      </c>
      <c r="W6" s="35">
        <f t="shared" si="3"/>
        <v>216.69</v>
      </c>
      <c r="X6" s="36">
        <f>IF(X7="",NA(),X7)</f>
        <v>109</v>
      </c>
      <c r="Y6" s="36">
        <f t="shared" ref="Y6:AG6" si="4">IF(Y7="",NA(),Y7)</f>
        <v>111.12</v>
      </c>
      <c r="Z6" s="36">
        <f t="shared" si="4"/>
        <v>104.07</v>
      </c>
      <c r="AA6" s="36">
        <f t="shared" si="4"/>
        <v>89.82</v>
      </c>
      <c r="AB6" s="36">
        <f t="shared" si="4"/>
        <v>88.06</v>
      </c>
      <c r="AC6" s="36">
        <f t="shared" si="4"/>
        <v>111.06</v>
      </c>
      <c r="AD6" s="36">
        <f t="shared" si="4"/>
        <v>111.34</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2.64</v>
      </c>
      <c r="AQ6" s="36">
        <f t="shared" si="5"/>
        <v>3.16</v>
      </c>
      <c r="AR6" s="36">
        <f t="shared" si="5"/>
        <v>3.59</v>
      </c>
      <c r="AS6" s="35" t="str">
        <f>IF(AS7="","",IF(AS7="-","【-】","【"&amp;SUBSTITUTE(TEXT(AS7,"#,##0.00"),"-","△")&amp;"】"))</f>
        <v>【1.08】</v>
      </c>
      <c r="AT6" s="36">
        <f>IF(AT7="",NA(),AT7)</f>
        <v>360.87</v>
      </c>
      <c r="AU6" s="36">
        <f t="shared" ref="AU6:BC6" si="6">IF(AU7="",NA(),AU7)</f>
        <v>319.12</v>
      </c>
      <c r="AV6" s="36">
        <f t="shared" si="6"/>
        <v>259.51</v>
      </c>
      <c r="AW6" s="36">
        <f t="shared" si="6"/>
        <v>255.8</v>
      </c>
      <c r="AX6" s="36">
        <f t="shared" si="6"/>
        <v>234.48</v>
      </c>
      <c r="AY6" s="36">
        <f t="shared" si="6"/>
        <v>398.29</v>
      </c>
      <c r="AZ6" s="36">
        <f t="shared" si="6"/>
        <v>388.67</v>
      </c>
      <c r="BA6" s="36">
        <f t="shared" si="6"/>
        <v>359.47</v>
      </c>
      <c r="BB6" s="36">
        <f t="shared" si="6"/>
        <v>369.69</v>
      </c>
      <c r="BC6" s="36">
        <f t="shared" si="6"/>
        <v>379.08</v>
      </c>
      <c r="BD6" s="35" t="str">
        <f>IF(BD7="","",IF(BD7="-","【-】","【"&amp;SUBSTITUTE(TEXT(BD7,"#,##0.00"),"-","△")&amp;"】"))</f>
        <v>【264.97】</v>
      </c>
      <c r="BE6" s="36">
        <f>IF(BE7="",NA(),BE7)</f>
        <v>613.08000000000004</v>
      </c>
      <c r="BF6" s="36">
        <f t="shared" ref="BF6:BN6" si="7">IF(BF7="",NA(),BF7)</f>
        <v>603.04</v>
      </c>
      <c r="BG6" s="36">
        <f t="shared" si="7"/>
        <v>1077.08</v>
      </c>
      <c r="BH6" s="36">
        <f t="shared" si="7"/>
        <v>1037.1500000000001</v>
      </c>
      <c r="BI6" s="36">
        <f t="shared" si="7"/>
        <v>1014.15</v>
      </c>
      <c r="BJ6" s="36">
        <f t="shared" si="7"/>
        <v>431</v>
      </c>
      <c r="BK6" s="36">
        <f t="shared" si="7"/>
        <v>422.5</v>
      </c>
      <c r="BL6" s="36">
        <f t="shared" si="7"/>
        <v>401.79</v>
      </c>
      <c r="BM6" s="36">
        <f t="shared" si="7"/>
        <v>402.99</v>
      </c>
      <c r="BN6" s="36">
        <f t="shared" si="7"/>
        <v>398.98</v>
      </c>
      <c r="BO6" s="35" t="str">
        <f>IF(BO7="","",IF(BO7="-","【-】","【"&amp;SUBSTITUTE(TEXT(BO7,"#,##0.00"),"-","△")&amp;"】"))</f>
        <v>【266.61】</v>
      </c>
      <c r="BP6" s="36">
        <f>IF(BP7="",NA(),BP7)</f>
        <v>103.01</v>
      </c>
      <c r="BQ6" s="36">
        <f t="shared" ref="BQ6:BY6" si="8">IF(BQ7="",NA(),BQ7)</f>
        <v>104.91</v>
      </c>
      <c r="BR6" s="36">
        <f t="shared" si="8"/>
        <v>76.73</v>
      </c>
      <c r="BS6" s="36">
        <f t="shared" si="8"/>
        <v>77.709999999999994</v>
      </c>
      <c r="BT6" s="36">
        <f t="shared" si="8"/>
        <v>75.64</v>
      </c>
      <c r="BU6" s="36">
        <f t="shared" si="8"/>
        <v>100.82</v>
      </c>
      <c r="BV6" s="36">
        <f t="shared" si="8"/>
        <v>101.64</v>
      </c>
      <c r="BW6" s="36">
        <f t="shared" si="8"/>
        <v>100.12</v>
      </c>
      <c r="BX6" s="36">
        <f t="shared" si="8"/>
        <v>98.66</v>
      </c>
      <c r="BY6" s="36">
        <f t="shared" si="8"/>
        <v>98.64</v>
      </c>
      <c r="BZ6" s="35" t="str">
        <f>IF(BZ7="","",IF(BZ7="-","【-】","【"&amp;SUBSTITUTE(TEXT(BZ7,"#,##0.00"),"-","△")&amp;"】"))</f>
        <v>【103.24】</v>
      </c>
      <c r="CA6" s="36">
        <f>IF(CA7="",NA(),CA7)</f>
        <v>185.65</v>
      </c>
      <c r="CB6" s="36">
        <f t="shared" ref="CB6:CJ6" si="9">IF(CB7="",NA(),CB7)</f>
        <v>181.44</v>
      </c>
      <c r="CC6" s="36">
        <f t="shared" si="9"/>
        <v>249.83</v>
      </c>
      <c r="CD6" s="36">
        <f t="shared" si="9"/>
        <v>243.72</v>
      </c>
      <c r="CE6" s="36">
        <f t="shared" si="9"/>
        <v>252.36</v>
      </c>
      <c r="CF6" s="36">
        <f t="shared" si="9"/>
        <v>179.55</v>
      </c>
      <c r="CG6" s="36">
        <f t="shared" si="9"/>
        <v>179.16</v>
      </c>
      <c r="CH6" s="36">
        <f t="shared" si="9"/>
        <v>174.97</v>
      </c>
      <c r="CI6" s="36">
        <f t="shared" si="9"/>
        <v>178.59</v>
      </c>
      <c r="CJ6" s="36">
        <f t="shared" si="9"/>
        <v>178.92</v>
      </c>
      <c r="CK6" s="35" t="str">
        <f>IF(CK7="","",IF(CK7="-","【-】","【"&amp;SUBSTITUTE(TEXT(CK7,"#,##0.00"),"-","△")&amp;"】"))</f>
        <v>【168.38】</v>
      </c>
      <c r="CL6" s="36">
        <f>IF(CL7="",NA(),CL7)</f>
        <v>46.93</v>
      </c>
      <c r="CM6" s="36">
        <f t="shared" ref="CM6:CU6" si="10">IF(CM7="",NA(),CM7)</f>
        <v>48.58</v>
      </c>
      <c r="CN6" s="36">
        <f t="shared" si="10"/>
        <v>50</v>
      </c>
      <c r="CO6" s="36">
        <f t="shared" si="10"/>
        <v>51.65</v>
      </c>
      <c r="CP6" s="36">
        <f t="shared" si="10"/>
        <v>56.65</v>
      </c>
      <c r="CQ6" s="36">
        <f t="shared" si="10"/>
        <v>53.52</v>
      </c>
      <c r="CR6" s="36">
        <f t="shared" si="10"/>
        <v>54.24</v>
      </c>
      <c r="CS6" s="36">
        <f t="shared" si="10"/>
        <v>55.63</v>
      </c>
      <c r="CT6" s="36">
        <f t="shared" si="10"/>
        <v>55.03</v>
      </c>
      <c r="CU6" s="36">
        <f t="shared" si="10"/>
        <v>55.14</v>
      </c>
      <c r="CV6" s="35" t="str">
        <f>IF(CV7="","",IF(CV7="-","【-】","【"&amp;SUBSTITUTE(TEXT(CV7,"#,##0.00"),"-","△")&amp;"】"))</f>
        <v>【60.00】</v>
      </c>
      <c r="CW6" s="36">
        <f>IF(CW7="",NA(),CW7)</f>
        <v>60.76</v>
      </c>
      <c r="CX6" s="36">
        <f t="shared" ref="CX6:DF6" si="11">IF(CX7="",NA(),CX7)</f>
        <v>59.15</v>
      </c>
      <c r="CY6" s="36">
        <f t="shared" si="11"/>
        <v>59.43</v>
      </c>
      <c r="CZ6" s="36">
        <f t="shared" si="11"/>
        <v>59.37</v>
      </c>
      <c r="DA6" s="36">
        <f t="shared" si="11"/>
        <v>52.95</v>
      </c>
      <c r="DB6" s="36">
        <f t="shared" si="11"/>
        <v>81.459999999999994</v>
      </c>
      <c r="DC6" s="36">
        <f t="shared" si="11"/>
        <v>81.680000000000007</v>
      </c>
      <c r="DD6" s="36">
        <f t="shared" si="11"/>
        <v>82.04</v>
      </c>
      <c r="DE6" s="36">
        <f t="shared" si="11"/>
        <v>81.900000000000006</v>
      </c>
      <c r="DF6" s="36">
        <f t="shared" si="11"/>
        <v>81.39</v>
      </c>
      <c r="DG6" s="35" t="str">
        <f>IF(DG7="","",IF(DG7="-","【-】","【"&amp;SUBSTITUTE(TEXT(DG7,"#,##0.00"),"-","△")&amp;"】"))</f>
        <v>【89.80】</v>
      </c>
      <c r="DH6" s="36">
        <f>IF(DH7="",NA(),DH7)</f>
        <v>50.08</v>
      </c>
      <c r="DI6" s="36">
        <f t="shared" ref="DI6:DQ6" si="12">IF(DI7="",NA(),DI7)</f>
        <v>50.83</v>
      </c>
      <c r="DJ6" s="36">
        <f t="shared" si="12"/>
        <v>35.619999999999997</v>
      </c>
      <c r="DK6" s="36">
        <f t="shared" si="12"/>
        <v>37.33</v>
      </c>
      <c r="DL6" s="36">
        <f t="shared" si="12"/>
        <v>39.86</v>
      </c>
      <c r="DM6" s="36">
        <f t="shared" si="12"/>
        <v>47.7</v>
      </c>
      <c r="DN6" s="36">
        <f t="shared" si="12"/>
        <v>48.14</v>
      </c>
      <c r="DO6" s="36">
        <f t="shared" si="12"/>
        <v>48.05</v>
      </c>
      <c r="DP6" s="36">
        <f t="shared" si="12"/>
        <v>48.87</v>
      </c>
      <c r="DQ6" s="36">
        <f t="shared" si="12"/>
        <v>49.92</v>
      </c>
      <c r="DR6" s="35" t="str">
        <f>IF(DR7="","",IF(DR7="-","【-】","【"&amp;SUBSTITUTE(TEXT(DR7,"#,##0.00"),"-","△")&amp;"】"))</f>
        <v>【49.59】</v>
      </c>
      <c r="DS6" s="36">
        <f>IF(DS7="",NA(),DS7)</f>
        <v>12.41</v>
      </c>
      <c r="DT6" s="36">
        <f t="shared" ref="DT6:EB6" si="13">IF(DT7="",NA(),DT7)</f>
        <v>13.86</v>
      </c>
      <c r="DU6" s="36">
        <f t="shared" si="13"/>
        <v>28.26</v>
      </c>
      <c r="DV6" s="36">
        <f t="shared" si="13"/>
        <v>34.65</v>
      </c>
      <c r="DW6" s="36">
        <f t="shared" si="13"/>
        <v>33.65</v>
      </c>
      <c r="DX6" s="36">
        <f t="shared" si="13"/>
        <v>7.26</v>
      </c>
      <c r="DY6" s="36">
        <f t="shared" si="13"/>
        <v>11.13</v>
      </c>
      <c r="DZ6" s="36">
        <f t="shared" si="13"/>
        <v>13.39</v>
      </c>
      <c r="EA6" s="36">
        <f t="shared" si="13"/>
        <v>14.85</v>
      </c>
      <c r="EB6" s="36">
        <f t="shared" si="13"/>
        <v>16.88</v>
      </c>
      <c r="EC6" s="35" t="str">
        <f>IF(EC7="","",IF(EC7="-","【-】","【"&amp;SUBSTITUTE(TEXT(EC7,"#,##0.00"),"-","△")&amp;"】"))</f>
        <v>【19.44】</v>
      </c>
      <c r="ED6" s="36">
        <f>IF(ED7="",NA(),ED7)</f>
        <v>0.04</v>
      </c>
      <c r="EE6" s="36">
        <f t="shared" ref="EE6:EM6" si="14">IF(EE7="",NA(),EE7)</f>
        <v>2.41</v>
      </c>
      <c r="EF6" s="36">
        <f t="shared" si="14"/>
        <v>2.48</v>
      </c>
      <c r="EG6" s="36">
        <f t="shared" si="14"/>
        <v>0.45</v>
      </c>
      <c r="EH6" s="36">
        <f t="shared" si="14"/>
        <v>0.11</v>
      </c>
      <c r="EI6" s="36">
        <f t="shared" si="14"/>
        <v>1.65</v>
      </c>
      <c r="EJ6" s="36">
        <f t="shared" si="14"/>
        <v>0.47</v>
      </c>
      <c r="EK6" s="36">
        <f t="shared" si="14"/>
        <v>0.54</v>
      </c>
      <c r="EL6" s="36">
        <f t="shared" si="14"/>
        <v>0.5</v>
      </c>
      <c r="EM6" s="36">
        <f t="shared" si="14"/>
        <v>0.52</v>
      </c>
      <c r="EN6" s="35" t="str">
        <f>IF(EN7="","",IF(EN7="-","【-】","【"&amp;SUBSTITUTE(TEXT(EN7,"#,##0.00"),"-","△")&amp;"】"))</f>
        <v>【0.68】</v>
      </c>
    </row>
    <row r="7" spans="1:144" s="37" customFormat="1" x14ac:dyDescent="0.15">
      <c r="A7" s="29"/>
      <c r="B7" s="38">
        <v>2019</v>
      </c>
      <c r="C7" s="38">
        <v>52159</v>
      </c>
      <c r="D7" s="38">
        <v>46</v>
      </c>
      <c r="E7" s="38">
        <v>1</v>
      </c>
      <c r="F7" s="38">
        <v>0</v>
      </c>
      <c r="G7" s="38">
        <v>1</v>
      </c>
      <c r="H7" s="38" t="s">
        <v>93</v>
      </c>
      <c r="I7" s="38" t="s">
        <v>94</v>
      </c>
      <c r="J7" s="38" t="s">
        <v>95</v>
      </c>
      <c r="K7" s="38" t="s">
        <v>96</v>
      </c>
      <c r="L7" s="38" t="s">
        <v>97</v>
      </c>
      <c r="M7" s="38" t="s">
        <v>98</v>
      </c>
      <c r="N7" s="39" t="s">
        <v>99</v>
      </c>
      <c r="O7" s="39">
        <v>51.47</v>
      </c>
      <c r="P7" s="39">
        <v>63.7</v>
      </c>
      <c r="Q7" s="39">
        <v>3795</v>
      </c>
      <c r="R7" s="39">
        <v>25860</v>
      </c>
      <c r="S7" s="39">
        <v>1093.56</v>
      </c>
      <c r="T7" s="39">
        <v>23.65</v>
      </c>
      <c r="U7" s="39">
        <v>16334</v>
      </c>
      <c r="V7" s="39">
        <v>75.38</v>
      </c>
      <c r="W7" s="39">
        <v>216.69</v>
      </c>
      <c r="X7" s="39">
        <v>109</v>
      </c>
      <c r="Y7" s="39">
        <v>111.12</v>
      </c>
      <c r="Z7" s="39">
        <v>104.07</v>
      </c>
      <c r="AA7" s="39">
        <v>89.82</v>
      </c>
      <c r="AB7" s="39">
        <v>88.06</v>
      </c>
      <c r="AC7" s="39">
        <v>111.06</v>
      </c>
      <c r="AD7" s="39">
        <v>111.34</v>
      </c>
      <c r="AE7" s="39">
        <v>110.05</v>
      </c>
      <c r="AF7" s="39">
        <v>108.87</v>
      </c>
      <c r="AG7" s="39">
        <v>108.61</v>
      </c>
      <c r="AH7" s="39">
        <v>112.01</v>
      </c>
      <c r="AI7" s="39">
        <v>0</v>
      </c>
      <c r="AJ7" s="39">
        <v>0</v>
      </c>
      <c r="AK7" s="39">
        <v>0</v>
      </c>
      <c r="AL7" s="39">
        <v>0</v>
      </c>
      <c r="AM7" s="39">
        <v>0</v>
      </c>
      <c r="AN7" s="39">
        <v>9.35</v>
      </c>
      <c r="AO7" s="39">
        <v>10.130000000000001</v>
      </c>
      <c r="AP7" s="39">
        <v>2.64</v>
      </c>
      <c r="AQ7" s="39">
        <v>3.16</v>
      </c>
      <c r="AR7" s="39">
        <v>3.59</v>
      </c>
      <c r="AS7" s="39">
        <v>1.08</v>
      </c>
      <c r="AT7" s="39">
        <v>360.87</v>
      </c>
      <c r="AU7" s="39">
        <v>319.12</v>
      </c>
      <c r="AV7" s="39">
        <v>259.51</v>
      </c>
      <c r="AW7" s="39">
        <v>255.8</v>
      </c>
      <c r="AX7" s="39">
        <v>234.48</v>
      </c>
      <c r="AY7" s="39">
        <v>398.29</v>
      </c>
      <c r="AZ7" s="39">
        <v>388.67</v>
      </c>
      <c r="BA7" s="39">
        <v>359.47</v>
      </c>
      <c r="BB7" s="39">
        <v>369.69</v>
      </c>
      <c r="BC7" s="39">
        <v>379.08</v>
      </c>
      <c r="BD7" s="39">
        <v>264.97000000000003</v>
      </c>
      <c r="BE7" s="39">
        <v>613.08000000000004</v>
      </c>
      <c r="BF7" s="39">
        <v>603.04</v>
      </c>
      <c r="BG7" s="39">
        <v>1077.08</v>
      </c>
      <c r="BH7" s="39">
        <v>1037.1500000000001</v>
      </c>
      <c r="BI7" s="39">
        <v>1014.15</v>
      </c>
      <c r="BJ7" s="39">
        <v>431</v>
      </c>
      <c r="BK7" s="39">
        <v>422.5</v>
      </c>
      <c r="BL7" s="39">
        <v>401.79</v>
      </c>
      <c r="BM7" s="39">
        <v>402.99</v>
      </c>
      <c r="BN7" s="39">
        <v>398.98</v>
      </c>
      <c r="BO7" s="39">
        <v>266.61</v>
      </c>
      <c r="BP7" s="39">
        <v>103.01</v>
      </c>
      <c r="BQ7" s="39">
        <v>104.91</v>
      </c>
      <c r="BR7" s="39">
        <v>76.73</v>
      </c>
      <c r="BS7" s="39">
        <v>77.709999999999994</v>
      </c>
      <c r="BT7" s="39">
        <v>75.64</v>
      </c>
      <c r="BU7" s="39">
        <v>100.82</v>
      </c>
      <c r="BV7" s="39">
        <v>101.64</v>
      </c>
      <c r="BW7" s="39">
        <v>100.12</v>
      </c>
      <c r="BX7" s="39">
        <v>98.66</v>
      </c>
      <c r="BY7" s="39">
        <v>98.64</v>
      </c>
      <c r="BZ7" s="39">
        <v>103.24</v>
      </c>
      <c r="CA7" s="39">
        <v>185.65</v>
      </c>
      <c r="CB7" s="39">
        <v>181.44</v>
      </c>
      <c r="CC7" s="39">
        <v>249.83</v>
      </c>
      <c r="CD7" s="39">
        <v>243.72</v>
      </c>
      <c r="CE7" s="39">
        <v>252.36</v>
      </c>
      <c r="CF7" s="39">
        <v>179.55</v>
      </c>
      <c r="CG7" s="39">
        <v>179.16</v>
      </c>
      <c r="CH7" s="39">
        <v>174.97</v>
      </c>
      <c r="CI7" s="39">
        <v>178.59</v>
      </c>
      <c r="CJ7" s="39">
        <v>178.92</v>
      </c>
      <c r="CK7" s="39">
        <v>168.38</v>
      </c>
      <c r="CL7" s="39">
        <v>46.93</v>
      </c>
      <c r="CM7" s="39">
        <v>48.58</v>
      </c>
      <c r="CN7" s="39">
        <v>50</v>
      </c>
      <c r="CO7" s="39">
        <v>51.65</v>
      </c>
      <c r="CP7" s="39">
        <v>56.65</v>
      </c>
      <c r="CQ7" s="39">
        <v>53.52</v>
      </c>
      <c r="CR7" s="39">
        <v>54.24</v>
      </c>
      <c r="CS7" s="39">
        <v>55.63</v>
      </c>
      <c r="CT7" s="39">
        <v>55.03</v>
      </c>
      <c r="CU7" s="39">
        <v>55.14</v>
      </c>
      <c r="CV7" s="39">
        <v>60</v>
      </c>
      <c r="CW7" s="39">
        <v>60.76</v>
      </c>
      <c r="CX7" s="39">
        <v>59.15</v>
      </c>
      <c r="CY7" s="39">
        <v>59.43</v>
      </c>
      <c r="CZ7" s="39">
        <v>59.37</v>
      </c>
      <c r="DA7" s="39">
        <v>52.95</v>
      </c>
      <c r="DB7" s="39">
        <v>81.459999999999994</v>
      </c>
      <c r="DC7" s="39">
        <v>81.680000000000007</v>
      </c>
      <c r="DD7" s="39">
        <v>82.04</v>
      </c>
      <c r="DE7" s="39">
        <v>81.900000000000006</v>
      </c>
      <c r="DF7" s="39">
        <v>81.39</v>
      </c>
      <c r="DG7" s="39">
        <v>89.8</v>
      </c>
      <c r="DH7" s="39">
        <v>50.08</v>
      </c>
      <c r="DI7" s="39">
        <v>50.83</v>
      </c>
      <c r="DJ7" s="39">
        <v>35.619999999999997</v>
      </c>
      <c r="DK7" s="39">
        <v>37.33</v>
      </c>
      <c r="DL7" s="39">
        <v>39.86</v>
      </c>
      <c r="DM7" s="39">
        <v>47.7</v>
      </c>
      <c r="DN7" s="39">
        <v>48.14</v>
      </c>
      <c r="DO7" s="39">
        <v>48.05</v>
      </c>
      <c r="DP7" s="39">
        <v>48.87</v>
      </c>
      <c r="DQ7" s="39">
        <v>49.92</v>
      </c>
      <c r="DR7" s="39">
        <v>49.59</v>
      </c>
      <c r="DS7" s="39">
        <v>12.41</v>
      </c>
      <c r="DT7" s="39">
        <v>13.86</v>
      </c>
      <c r="DU7" s="39">
        <v>28.26</v>
      </c>
      <c r="DV7" s="39">
        <v>34.65</v>
      </c>
      <c r="DW7" s="39">
        <v>33.65</v>
      </c>
      <c r="DX7" s="39">
        <v>7.26</v>
      </c>
      <c r="DY7" s="39">
        <v>11.13</v>
      </c>
      <c r="DZ7" s="39">
        <v>13.39</v>
      </c>
      <c r="EA7" s="39">
        <v>14.85</v>
      </c>
      <c r="EB7" s="39">
        <v>16.88</v>
      </c>
      <c r="EC7" s="39">
        <v>19.440000000000001</v>
      </c>
      <c r="ED7" s="39">
        <v>0.04</v>
      </c>
      <c r="EE7" s="39">
        <v>2.41</v>
      </c>
      <c r="EF7" s="39">
        <v>2.48</v>
      </c>
      <c r="EG7" s="39">
        <v>0.45</v>
      </c>
      <c r="EH7" s="39">
        <v>0.11</v>
      </c>
      <c r="EI7" s="39">
        <v>1.65</v>
      </c>
      <c r="EJ7" s="39">
        <v>0.47</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2021-02-24T07:45:52Z</cp:lastPrinted>
  <dcterms:created xsi:type="dcterms:W3CDTF">2020-12-04T02:03:39Z</dcterms:created>
  <dcterms:modified xsi:type="dcterms:W3CDTF">2021-02-24T07:46:01Z</dcterms:modified>
  <cp:category/>
</cp:coreProperties>
</file>