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2\02 公営企業班\210113 公営企業に係る経営比較分析表（令和元年度決算）の分析等について（依頼）\05 仙北市ＨＰへアップロードデータ(R3.2.26の17時以降)\"/>
    </mc:Choice>
  </mc:AlternateContent>
  <workbookProtection workbookAlgorithmName="SHA-512" workbookHashValue="EL+8uLhav30xM1HMMq4QiGMjRp4ETE0mQbebB4fiZKy6GxZ6M16U0tKlVz/EplCM3dIc3rujyJSpD2MPKoiNBw==" workbookSaltValue="1ed50cPR7C8C1xUvKQQtRQ=="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<sst xmlns="http://schemas.openxmlformats.org/spreadsheetml/2006/main" count="247" uniqueCount="119">
  <si>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</si>
  <si>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</si>
  <si>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</si>
  <si>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</si>
  <si>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</si>
  <si>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</si>
  <si>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</si>
  <si>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</si>
  <si>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</si>
  <si>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</si>
  <si>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</si>
  <si>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</si>
  <si>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</si>
  <si>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</si>
  <si>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</si>
  <si>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</si>
  <si>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</si>
  <si>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</si>
  <si>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</si>
  <si>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</si>
  <si>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</si>
  <si>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</si>
  <si>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</si>
  <si>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</si>
  <si>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</si>
  <si>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</si>
  <si>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</si>
  <si>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</si>
  <si>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</si>
  <si>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</si>
  <si>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</si>
  <si>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</si>
  <si>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</si>
  <si>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</si>
  <si>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</si>
  <si>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</si>
  <si>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</si>
  <si>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</si>
  <si>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</si>
  <si>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</si>
  <si>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</si>
  <si>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</si>
  <si>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</si>
  <si>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</si>
  <si>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</si>
  <si>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</si>
  <si>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</si>
  <si>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</si>
  <si>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</si>
  <si>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</si>
  <si>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</si>
  <si>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</si>
  <si>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</si>
  <si>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</si>
  <si>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</si>
  <si>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</si>
  <si>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</si>
  <si>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</si>
  <si>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</si>
  <si>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</si>
  <si>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</si>
  <si>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</si>
  <si>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</si>
  <si>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</si>
  <si>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</si>
  <si>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</si>
  <si>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</si>
  <si>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</si>
  <si>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</si>
  <si>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</si>
  <si>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</si>
  <si>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</si>
  <si>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</si>
  <si>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</si>
  <si>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</si>
  <si>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</si>
  <si>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</si>
  <si>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</si>
  <si>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</si>
  <si>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</si>
  <si>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</si>
  <si>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</si>
  <si>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</si>
  <si>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</si>
  <si>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</si>
  <si>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</si>
  <si>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</si>
  <si>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</si>
  <si>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</si>
  <si>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</si>
  <si>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</si>
  <si>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</si>
  <si>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</si>
  <si>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</si>
  <si>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</si>
  <si>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</si>
  <si>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</si>
  <si>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</si>
  <si>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</si>
  <si>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</si>
  <si>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</si>
  <si>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</si>
  <si>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</si>
  <si>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</si>
  <si>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</si>
  <si>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</si>
  <si>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</si>
  <si>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</si>
  <si>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</si>
  <si>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</si>
  <si>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</si>
  <si>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</si>
  <si>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</si>
  <si>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</si>
  <si>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</si>
  <si>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</si>
  <si>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①収益的収支比率：前年度ほぼ横ばいであり、また、総収益の70％以上を一般会計繰入金に依存している状況のため、使用料収入の確保や経費の見直しによる経営改善に向けた取組が必要である。
④企業債残高対事業規模比率：一般会計繰入金の見直しにより、起業債の償還をすべて繰入金で負担したため、指標となる数値が表れてこない。
⑤経費回収率：45.73％と前年度よりも下がっている。引き続き経費削減と共に適切な料金収入を確保する必要がある。
⑥汚水原価処理：企業債償還元金の増と維持管理費の増により、前年度よりも更に上昇している。限られた地域の事業であり、人口も少なく、経営効率が悪い。引き続き維持管理費の削減に努めたい。
⑦施設利用率：一般的に高い数値であることが望ましいとされている。全国平均・類似団体平均よりも上回っているので効率的な施設利用が図られていると考えられる。
⑧水洗化率：100％と高い水準を維持している。汚水処理も適正に行われ、水質保全に寄与している。</t>
    <rPh sb="1" eb="4">
      <t>シュウエキテキ</t>
    </rPh>
    <rPh sb="4" eb="6">
      <t>シュウシ</t>
    </rPh>
    <rPh sb="6" eb="8">
      <t>ヒリツ</t>
    </rPh>
    <rPh sb="9" eb="12">
      <t>ゼンネンド</t>
    </rPh>
    <rPh sb="14" eb="15">
      <t>ヨコ</t>
    </rPh>
    <rPh sb="24" eb="27">
      <t>ソウシュウエキ</t>
    </rPh>
    <rPh sb="31" eb="33">
      <t>イジョウ</t>
    </rPh>
    <rPh sb="34" eb="36">
      <t>イッパン</t>
    </rPh>
    <rPh sb="36" eb="38">
      <t>カイケイ</t>
    </rPh>
    <rPh sb="38" eb="41">
      <t>クリイレキン</t>
    </rPh>
    <rPh sb="42" eb="44">
      <t>イゾン</t>
    </rPh>
    <rPh sb="48" eb="50">
      <t>ジョウキョウ</t>
    </rPh>
    <rPh sb="54" eb="57">
      <t>シヨウリョウ</t>
    </rPh>
    <rPh sb="57" eb="59">
      <t>シュウニュウ</t>
    </rPh>
    <rPh sb="60" eb="62">
      <t>カクホ</t>
    </rPh>
    <rPh sb="63" eb="65">
      <t>ケイヒ</t>
    </rPh>
    <rPh sb="66" eb="68">
      <t>ミナオ</t>
    </rPh>
    <rPh sb="72" eb="74">
      <t>ケイエイ</t>
    </rPh>
    <rPh sb="74" eb="76">
      <t>カイゼン</t>
    </rPh>
    <rPh sb="77" eb="78">
      <t>ム</t>
    </rPh>
    <rPh sb="80" eb="82">
      <t>トリクミ</t>
    </rPh>
    <rPh sb="83" eb="85">
      <t>ヒツヨウ</t>
    </rPh>
    <rPh sb="91" eb="94">
      <t>キギョウサイ</t>
    </rPh>
    <rPh sb="94" eb="96">
      <t>ザンダカ</t>
    </rPh>
    <rPh sb="96" eb="97">
      <t>タイ</t>
    </rPh>
    <rPh sb="97" eb="99">
      <t>ジギョウ</t>
    </rPh>
    <rPh sb="99" eb="101">
      <t>キボ</t>
    </rPh>
    <rPh sb="101" eb="103">
      <t>ヒリツ</t>
    </rPh>
    <rPh sb="104" eb="106">
      <t>イッパン</t>
    </rPh>
    <rPh sb="106" eb="108">
      <t>カイケイ</t>
    </rPh>
    <rPh sb="108" eb="111">
      <t>クリイレキン</t>
    </rPh>
    <rPh sb="112" eb="114">
      <t>ミナオ</t>
    </rPh>
    <rPh sb="119" eb="121">
      <t>キギョウ</t>
    </rPh>
    <rPh sb="121" eb="122">
      <t>サイ</t>
    </rPh>
    <rPh sb="123" eb="125">
      <t>ショウカン</t>
    </rPh>
    <rPh sb="129" eb="132">
      <t>クリイレキン</t>
    </rPh>
    <rPh sb="133" eb="135">
      <t>フタン</t>
    </rPh>
    <rPh sb="140" eb="142">
      <t>シヒョウ</t>
    </rPh>
    <rPh sb="145" eb="147">
      <t>スウチ</t>
    </rPh>
    <rPh sb="148" eb="149">
      <t>アラワ</t>
    </rPh>
    <rPh sb="157" eb="159">
      <t>ケイヒ</t>
    </rPh>
    <rPh sb="159" eb="162">
      <t>カイシュウリツ</t>
    </rPh>
    <rPh sb="170" eb="173">
      <t>ゼンネンド</t>
    </rPh>
    <rPh sb="176" eb="177">
      <t>サ</t>
    </rPh>
    <rPh sb="183" eb="184">
      <t>ヒ</t>
    </rPh>
    <rPh sb="185" eb="186">
      <t>ツヅ</t>
    </rPh>
    <rPh sb="187" eb="189">
      <t>ケイヒ</t>
    </rPh>
    <rPh sb="189" eb="191">
      <t>サクゲン</t>
    </rPh>
    <rPh sb="192" eb="193">
      <t>トモ</t>
    </rPh>
    <rPh sb="194" eb="196">
      <t>テキセツ</t>
    </rPh>
    <rPh sb="197" eb="199">
      <t>リョウキン</t>
    </rPh>
    <rPh sb="199" eb="201">
      <t>シュウニュウ</t>
    </rPh>
    <rPh sb="202" eb="204">
      <t>カクホ</t>
    </rPh>
    <rPh sb="206" eb="208">
      <t>ヒツヨウ</t>
    </rPh>
    <rPh sb="214" eb="216">
      <t>オスイ</t>
    </rPh>
    <rPh sb="216" eb="218">
      <t>ゲンカ</t>
    </rPh>
    <rPh sb="218" eb="220">
      <t>ショリ</t>
    </rPh>
    <rPh sb="221" eb="224">
      <t>キギョウサイ</t>
    </rPh>
    <rPh sb="224" eb="226">
      <t>ショウカン</t>
    </rPh>
    <rPh sb="226" eb="227">
      <t>ガン</t>
    </rPh>
    <rPh sb="227" eb="228">
      <t>キン</t>
    </rPh>
    <rPh sb="229" eb="230">
      <t>ゾウ</t>
    </rPh>
    <rPh sb="231" eb="233">
      <t>イジ</t>
    </rPh>
    <rPh sb="233" eb="236">
      <t>カンリヒ</t>
    </rPh>
    <rPh sb="237" eb="238">
      <t>ゾウ</t>
    </rPh>
    <rPh sb="242" eb="245">
      <t>ゼンネンド</t>
    </rPh>
    <rPh sb="248" eb="249">
      <t>サラ</t>
    </rPh>
    <rPh sb="250" eb="252">
      <t>ジョウショウ</t>
    </rPh>
    <rPh sb="257" eb="258">
      <t>カギ</t>
    </rPh>
    <rPh sb="261" eb="263">
      <t>チイキ</t>
    </rPh>
    <rPh sb="264" eb="266">
      <t>ジギョウ</t>
    </rPh>
    <rPh sb="270" eb="272">
      <t>ジンコウ</t>
    </rPh>
    <rPh sb="273" eb="274">
      <t>スク</t>
    </rPh>
    <rPh sb="277" eb="279">
      <t>ケイエイ</t>
    </rPh>
    <rPh sb="279" eb="281">
      <t>コウリツ</t>
    </rPh>
    <rPh sb="282" eb="283">
      <t>ワル</t>
    </rPh>
    <rPh sb="285" eb="286">
      <t>ヒ</t>
    </rPh>
    <rPh sb="287" eb="288">
      <t>ツヅ</t>
    </rPh>
    <rPh sb="289" eb="291">
      <t>イジ</t>
    </rPh>
    <rPh sb="291" eb="294">
      <t>カンリヒ</t>
    </rPh>
    <rPh sb="295" eb="297">
      <t>サクゲン</t>
    </rPh>
    <rPh sb="298" eb="299">
      <t>ツト</t>
    </rPh>
    <rPh sb="305" eb="307">
      <t>シセツ</t>
    </rPh>
    <rPh sb="307" eb="310">
      <t>リヨウリツ</t>
    </rPh>
    <rPh sb="311" eb="313">
      <t>イッパン</t>
    </rPh>
    <rPh sb="313" eb="314">
      <t>テキ</t>
    </rPh>
    <rPh sb="315" eb="316">
      <t>タカ</t>
    </rPh>
    <rPh sb="317" eb="319">
      <t>スウチ</t>
    </rPh>
    <rPh sb="325" eb="326">
      <t>ノゾ</t>
    </rPh>
    <rPh sb="336" eb="338">
      <t>ゼンコク</t>
    </rPh>
    <rPh sb="338" eb="340">
      <t>ヘイキン</t>
    </rPh>
    <rPh sb="341" eb="343">
      <t>ルイジ</t>
    </rPh>
    <rPh sb="343" eb="345">
      <t>ダンタイ</t>
    </rPh>
    <rPh sb="345" eb="347">
      <t>ヘイキン</t>
    </rPh>
    <rPh sb="350" eb="352">
      <t>ウワマワ</t>
    </rPh>
    <rPh sb="358" eb="361">
      <t>コウリツテキ</t>
    </rPh>
    <rPh sb="362" eb="364">
      <t>シセツ</t>
    </rPh>
    <rPh sb="364" eb="366">
      <t>リヨウ</t>
    </rPh>
    <rPh sb="367" eb="368">
      <t>ハカ</t>
    </rPh>
    <rPh sb="374" eb="375">
      <t>カンガ</t>
    </rPh>
    <rPh sb="382" eb="385">
      <t>スイセンカ</t>
    </rPh>
    <rPh sb="385" eb="386">
      <t>リツ</t>
    </rPh>
    <rPh sb="392" eb="393">
      <t>タカ</t>
    </rPh>
    <rPh sb="394" eb="396">
      <t>スイジュン</t>
    </rPh>
    <rPh sb="397" eb="399">
      <t>イジ</t>
    </rPh>
    <rPh sb="404" eb="406">
      <t>オスイ</t>
    </rPh>
    <rPh sb="406" eb="408">
      <t>ショリ</t>
    </rPh>
    <rPh sb="409" eb="411">
      <t>テキセイ</t>
    </rPh>
    <rPh sb="412" eb="413">
      <t>オコナ</t>
    </rPh>
    <rPh sb="416" eb="418">
      <t>スイシツ</t>
    </rPh>
    <rPh sb="418" eb="420">
      <t>ホゼン</t>
    </rPh>
    <rPh sb="421" eb="423">
      <t>キヨ</t>
    </rPh>
    <phoneticPr fontId="4"/>
  </si>
  <si>
    <t>　平成10年より供用を開始している。当初設置した浄化槽においては約22年が経過し、修繕も増加してきている。
　耐用年数の観点から考えると、更新の時期はまだ到来していないが、小規模会計のため将来の更新需要に対応するための財源確保は難しい。
　そのため、個々の資産に応じた効率的・効果的な維持管理を行い、長寿命化・経費削減を図る。</t>
    <rPh sb="1" eb="3">
      <t>ヘイセイ</t>
    </rPh>
    <rPh sb="5" eb="6">
      <t>ネン</t>
    </rPh>
    <rPh sb="8" eb="10">
      <t>キョウヨウ</t>
    </rPh>
    <rPh sb="11" eb="13">
      <t>カイシ</t>
    </rPh>
    <rPh sb="18" eb="20">
      <t>トウショ</t>
    </rPh>
    <rPh sb="20" eb="22">
      <t>セッチ</t>
    </rPh>
    <rPh sb="24" eb="27">
      <t>ジョウカソウ</t>
    </rPh>
    <rPh sb="32" eb="33">
      <t>ヤク</t>
    </rPh>
    <rPh sb="35" eb="36">
      <t>ネン</t>
    </rPh>
    <rPh sb="37" eb="39">
      <t>ケイカ</t>
    </rPh>
    <rPh sb="41" eb="43">
      <t>シュウゼン</t>
    </rPh>
    <rPh sb="44" eb="46">
      <t>ゾウカ</t>
    </rPh>
    <rPh sb="55" eb="57">
      <t>タイヨウ</t>
    </rPh>
    <rPh sb="57" eb="59">
      <t>ネンスウ</t>
    </rPh>
    <rPh sb="60" eb="62">
      <t>カンテン</t>
    </rPh>
    <rPh sb="64" eb="65">
      <t>カンガ</t>
    </rPh>
    <rPh sb="69" eb="71">
      <t>コウシン</t>
    </rPh>
    <rPh sb="72" eb="74">
      <t>ジキ</t>
    </rPh>
    <rPh sb="77" eb="79">
      <t>トウライ</t>
    </rPh>
    <rPh sb="86" eb="89">
      <t>ショウキボ</t>
    </rPh>
    <rPh sb="89" eb="91">
      <t>カイケイ</t>
    </rPh>
    <rPh sb="94" eb="96">
      <t>ショウライ</t>
    </rPh>
    <rPh sb="97" eb="99">
      <t>コウシン</t>
    </rPh>
    <rPh sb="99" eb="101">
      <t>ジュヨウ</t>
    </rPh>
    <rPh sb="102" eb="104">
      <t>タイオウ</t>
    </rPh>
    <rPh sb="109" eb="111">
      <t>ザイゲン</t>
    </rPh>
    <rPh sb="111" eb="113">
      <t>カクホ</t>
    </rPh>
    <rPh sb="114" eb="115">
      <t>ムズカ</t>
    </rPh>
    <rPh sb="125" eb="127">
      <t>ココ</t>
    </rPh>
    <rPh sb="128" eb="130">
      <t>シサン</t>
    </rPh>
    <rPh sb="131" eb="132">
      <t>オウ</t>
    </rPh>
    <rPh sb="134" eb="137">
      <t>コウリツテキ</t>
    </rPh>
    <rPh sb="138" eb="141">
      <t>コウカテキ</t>
    </rPh>
    <rPh sb="142" eb="144">
      <t>イジ</t>
    </rPh>
    <rPh sb="144" eb="146">
      <t>カンリ</t>
    </rPh>
    <rPh sb="147" eb="148">
      <t>オコナ</t>
    </rPh>
    <rPh sb="150" eb="154">
      <t>チョウジュミョウカ</t>
    </rPh>
    <rPh sb="155" eb="157">
      <t>ケイヒ</t>
    </rPh>
    <rPh sb="157" eb="159">
      <t>サクゲン</t>
    </rPh>
    <rPh sb="160" eb="161">
      <t>ハカ</t>
    </rPh>
    <phoneticPr fontId="4"/>
  </si>
  <si>
    <t>　収益は、一般会計からの繰入金に大きく依存し、経営状況は脆弱である。
　整備は既に終了しており、加入者の増加は見込めず、且つ人口減少により縮小傾向にある事業であるため、事業の安定的な経営や将来の更新需要に対応できる財源の確保が大きな課題である。
　したがって、使用料収入の増加を見込める事業ではないため、収納率の維持による使用料収入の確保や市民の理解を得ながら段階的な料金改定による使用料収入の確保を図り、効率的・効果的な維持管理による経費削減を行い経営改善に努める。</t>
    <rPh sb="1" eb="3">
      <t>シュウエキ</t>
    </rPh>
    <rPh sb="5" eb="7">
      <t>イッパン</t>
    </rPh>
    <rPh sb="7" eb="9">
      <t>カイケイ</t>
    </rPh>
    <rPh sb="12" eb="15">
      <t>クリイレキン</t>
    </rPh>
    <rPh sb="16" eb="17">
      <t>オオ</t>
    </rPh>
    <rPh sb="19" eb="21">
      <t>イゾン</t>
    </rPh>
    <rPh sb="23" eb="25">
      <t>ケイエイ</t>
    </rPh>
    <rPh sb="25" eb="27">
      <t>ジョウキョウ</t>
    </rPh>
    <rPh sb="28" eb="30">
      <t>ゼイジャク</t>
    </rPh>
    <rPh sb="36" eb="38">
      <t>セイビ</t>
    </rPh>
    <rPh sb="39" eb="40">
      <t>スデ</t>
    </rPh>
    <rPh sb="41" eb="43">
      <t>シュウリョウ</t>
    </rPh>
    <rPh sb="48" eb="51">
      <t>カニュウシャ</t>
    </rPh>
    <rPh sb="52" eb="54">
      <t>ゾウカ</t>
    </rPh>
    <rPh sb="55" eb="57">
      <t>ミコ</t>
    </rPh>
    <rPh sb="60" eb="61">
      <t>カ</t>
    </rPh>
    <rPh sb="62" eb="64">
      <t>ジンコウ</t>
    </rPh>
    <rPh sb="64" eb="66">
      <t>ゲンショウ</t>
    </rPh>
    <rPh sb="69" eb="71">
      <t>シュクショウ</t>
    </rPh>
    <rPh sb="71" eb="73">
      <t>ケイコウ</t>
    </rPh>
    <rPh sb="76" eb="78">
      <t>ジギョウ</t>
    </rPh>
    <rPh sb="84" eb="86">
      <t>ジギョウ</t>
    </rPh>
    <rPh sb="87" eb="90">
      <t>アンテイテキ</t>
    </rPh>
    <rPh sb="91" eb="93">
      <t>ケイエイ</t>
    </rPh>
    <rPh sb="94" eb="96">
      <t>ショウライ</t>
    </rPh>
    <rPh sb="97" eb="99">
      <t>コウシン</t>
    </rPh>
    <rPh sb="99" eb="101">
      <t>ジュヨウ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</si>
</sst>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CD-49A2-8FDD-07571F3E46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CD-49A2-8FDD-07571F3E46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72.22</c:v>
                </c:pt>
                <c:pt idx="1">
                  <c:v>72.22</c:v>
                </c:pt>
                <c:pt idx="2">
                  <c:v>82.35</c:v>
                </c:pt>
                <c:pt idx="3">
                  <c:v>82.35</c:v>
                </c:pt>
                <c:pt idx="4">
                  <c:v>82.35</c:v>
                </c:pt>
              </c:numCache>
            </c:numRef>
          </c:val>
          <c:extLst>
            <c:ext xmlns:c16="http://schemas.microsoft.com/office/drawing/2014/chart" uri="{C3380CC4-5D6E-409C-BE32-E72D297353CC}">
              <c16:uniqueId val="{00000000-476B-4227-ABD9-9BF6F49BFA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476B-4227-ABD9-9BF6F49BFA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BC6-4183-A2B9-FD657E75FC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8BC6-4183-A2B9-FD657E75FC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77.7</c:v>
                </c:pt>
                <c:pt idx="1">
                  <c:v>73.650000000000006</c:v>
                </c:pt>
                <c:pt idx="2">
                  <c:v>85.75</c:v>
                </c:pt>
                <c:pt idx="3">
                  <c:v>78.239999999999995</c:v>
                </c:pt>
                <c:pt idx="4">
                  <c:v>78.27</c:v>
                </c:pt>
              </c:numCache>
            </c:numRef>
          </c:val>
          <c:extLst>
            <c:ext xmlns:c16="http://schemas.microsoft.com/office/drawing/2014/chart" uri="{C3380CC4-5D6E-409C-BE32-E72D297353CC}">
              <c16:uniqueId val="{00000000-B609-481E-BD1A-BD3AA4C961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09-481E-BD1A-BD3AA4C961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94-475E-9713-BD71865E7D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94-475E-9713-BD71865E7D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D5-48AF-987A-99EE027CC8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D5-48AF-987A-99EE027CC8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E2-4321-B0FF-A686D40179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E2-4321-B0FF-A686D40179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B0-4AFC-AF6C-0C881068E4A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B0-4AFC-AF6C-0C881068E4A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1468.29</c:v>
                </c:pt>
                <c:pt idx="1">
                  <c:v>638.41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44-4085-802A-E9359BC968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1544-4085-802A-E9359BC968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46.2</c:v>
                </c:pt>
                <c:pt idx="1">
                  <c:v>44.93</c:v>
                </c:pt>
                <c:pt idx="2">
                  <c:v>59.36</c:v>
                </c:pt>
                <c:pt idx="3">
                  <c:v>50.38</c:v>
                </c:pt>
                <c:pt idx="4">
                  <c:v>45.73</c:v>
                </c:pt>
              </c:numCache>
            </c:numRef>
          </c:val>
          <c:extLst>
            <c:ext xmlns:c16="http://schemas.microsoft.com/office/drawing/2014/chart" uri="{C3380CC4-5D6E-409C-BE32-E72D297353CC}">
              <c16:uniqueId val="{00000000-FB8C-4350-B16E-AAF81C6EDBE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FB8C-4350-B16E-AAF81C6EDBE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301.61</c:v>
                </c:pt>
                <c:pt idx="1">
                  <c:v>301.89999999999998</c:v>
                </c:pt>
                <c:pt idx="2">
                  <c:v>235.72</c:v>
                </c:pt>
                <c:pt idx="3">
                  <c:v>296.24</c:v>
                </c:pt>
                <c:pt idx="4">
                  <c:v>403.67</c:v>
                </c:pt>
              </c:numCache>
            </c:numRef>
          </c:val>
          <c:extLst>
            <c:ext xmlns:c16="http://schemas.microsoft.com/office/drawing/2014/chart" uri="{C3380CC4-5D6E-409C-BE32-E72D297353CC}">
              <c16:uniqueId val="{00000000-BDAD-444E-A658-5FA1B0E6DE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BDAD-444E-A658-5FA1B0E6DE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仙北市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25860</v>
      </c>
      <c r="AM8" s="51"/>
      <c r="AN8" s="51"/>
      <c r="AO8" s="51"/>
      <c r="AP8" s="51"/>
      <c r="AQ8" s="51"/>
      <c r="AR8" s="51"/>
      <c r="AS8" s="51"/>
      <c r="AT8" s="46">
        <f>データ!T6</f>
        <v>1093.56</v>
      </c>
      <c r="AU8" s="46"/>
      <c r="AV8" s="46"/>
      <c r="AW8" s="46"/>
      <c r="AX8" s="46"/>
      <c r="AY8" s="46"/>
      <c r="AZ8" s="46"/>
      <c r="BA8" s="46"/>
      <c r="BB8" s="46">
        <f>データ!U6</f>
        <v>23.65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0.12</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32</v>
      </c>
      <c r="AM10" s="51"/>
      <c r="AN10" s="51"/>
      <c r="AO10" s="51"/>
      <c r="AP10" s="51"/>
      <c r="AQ10" s="51"/>
      <c r="AR10" s="51"/>
      <c r="AS10" s="51"/>
      <c r="AT10" s="46">
        <f>データ!W6</f>
        <v>0.01</v>
      </c>
      <c r="AU10" s="46"/>
      <c r="AV10" s="46"/>
      <c r="AW10" s="46"/>
      <c r="AX10" s="46"/>
      <c r="AY10" s="46"/>
      <c r="AZ10" s="46"/>
      <c r="BA10" s="46"/>
      <c r="BB10" s="46">
        <f>データ!X6</f>
        <v>3200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wX/665E5Bqwj44a9UzOsgL5W8WVK2G2eUwAQhbz6QfgjuaPbL/HOnBpqpQyG1oNXOxL9RZ/Y/sYWexC9/CN/Eg==" saltValue="vwyeTftR/A0hVCVNPPj+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52159</v>
      </c>
      <c r="D6" s="33">
        <f t="shared" si="3"/>
        <v>47</v>
      </c>
      <c r="E6" s="33">
        <f t="shared" si="3"/>
        <v>18</v>
      </c>
      <c r="F6" s="33">
        <f t="shared" si="3"/>
        <v>1</v>
      </c>
      <c r="G6" s="33">
        <f t="shared" si="3"/>
        <v>0</v>
      </c>
      <c r="H6" s="33" t="str">
        <f t="shared" si="3"/>
        <v>秋田県　仙北市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0.12</v>
      </c>
      <c r="Q6" s="34">
        <f t="shared" si="3"/>
        <v>100</v>
      </c>
      <c r="R6" s="34">
        <f t="shared" si="3"/>
        <v>3300</v>
      </c>
      <c r="S6" s="34">
        <f t="shared" si="3"/>
        <v>25860</v>
      </c>
      <c r="T6" s="34">
        <f t="shared" si="3"/>
        <v>1093.56</v>
      </c>
      <c r="U6" s="34">
        <f t="shared" si="3"/>
        <v>23.65</v>
      </c>
      <c r="V6" s="34">
        <f t="shared" si="3"/>
        <v>32</v>
      </c>
      <c r="W6" s="34">
        <f t="shared" si="3"/>
        <v>0.01</v>
      </c>
      <c r="X6" s="34">
        <f t="shared" si="3"/>
        <v>3200</v>
      </c>
      <c r="Y6" s="35">
        <f>IF(Y7="",NA(),Y7)</f>
        <v>77.7</v>
      </c>
      <c r="Z6" s="35">
        <f t="shared" ref="Z6:AH6" si="4">IF(Z7="",NA(),Z7)</f>
        <v>73.650000000000006</v>
      </c>
      <c r="AA6" s="35">
        <f t="shared" si="4"/>
        <v>85.75</v>
      </c>
      <c r="AB6" s="35">
        <f t="shared" si="4"/>
        <v>78.239999999999995</v>
      </c>
      <c r="AC6" s="35">
        <f t="shared" si="4"/>
        <v>78.27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1468.29</v>
      </c>
      <c r="BG6" s="35">
        <f t="shared" ref="BG6:BO6" si="7">IF(BG7="",NA(),BG7)</f>
        <v>638.41</v>
      </c>
      <c r="BH6" s="34">
        <f t="shared" si="7"/>
        <v>0</v>
      </c>
      <c r="BI6" s="34">
        <f t="shared" si="7"/>
        <v>0</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46.2</v>
      </c>
      <c r="BR6" s="35">
        <f t="shared" ref="BR6:BZ6" si="8">IF(BR7="",NA(),BR7)</f>
        <v>44.93</v>
      </c>
      <c r="BS6" s="35">
        <f t="shared" si="8"/>
        <v>59.36</v>
      </c>
      <c r="BT6" s="35">
        <f t="shared" si="8"/>
        <v>50.38</v>
      </c>
      <c r="BU6" s="35">
        <f t="shared" si="8"/>
        <v>45.73</v>
      </c>
      <c r="BV6" s="35">
        <f t="shared" si="8"/>
        <v>53.76</v>
      </c>
      <c r="BW6" s="35">
        <f t="shared" si="8"/>
        <v>52.27</v>
      </c>
      <c r="BX6" s="35">
        <f t="shared" si="8"/>
        <v>52.55</v>
      </c>
      <c r="BY6" s="35">
        <f t="shared" si="8"/>
        <v>52.23</v>
      </c>
      <c r="BZ6" s="35">
        <f t="shared" si="8"/>
        <v>50.06</v>
      </c>
      <c r="CA6" s="34" t="str">
        <f>IF(CA7="","",IF(CA7="-","【-】","【"&amp;SUBSTITUTE(TEXT(CA7,"#,##0.00"),"-","△")&amp;"】"))</f>
        <v>【49.71】</v>
      </c>
      <c r="CB6" s="35">
        <f>IF(CB7="",NA(),CB7)</f>
        <v>301.61</v>
      </c>
      <c r="CC6" s="35">
        <f t="shared" ref="CC6:CK6" si="9">IF(CC7="",NA(),CC7)</f>
        <v>301.89999999999998</v>
      </c>
      <c r="CD6" s="35">
        <f t="shared" si="9"/>
        <v>235.72</v>
      </c>
      <c r="CE6" s="35">
        <f t="shared" si="9"/>
        <v>296.24</v>
      </c>
      <c r="CF6" s="35">
        <f t="shared" si="9"/>
        <v>403.67</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72.22</v>
      </c>
      <c r="CN6" s="35">
        <f t="shared" ref="CN6:CV6" si="10">IF(CN7="",NA(),CN7)</f>
        <v>72.22</v>
      </c>
      <c r="CO6" s="35">
        <f t="shared" si="10"/>
        <v>82.35</v>
      </c>
      <c r="CP6" s="35">
        <f t="shared" si="10"/>
        <v>82.35</v>
      </c>
      <c r="CQ6" s="35">
        <f t="shared" si="10"/>
        <v>82.35</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52159</v>
      </c>
      <c r="D7" s="37">
        <v>47</v>
      </c>
      <c r="E7" s="37">
        <v>18</v>
      </c>
      <c r="F7" s="37">
        <v>1</v>
      </c>
      <c r="G7" s="37">
        <v>0</v>
      </c>
      <c r="H7" s="37" t="s">
        <v>97</v>
      </c>
      <c r="I7" s="37" t="s">
        <v>98</v>
      </c>
      <c r="J7" s="37" t="s">
        <v>99</v>
      </c>
      <c r="K7" s="37" t="s">
        <v>100</v>
      </c>
      <c r="L7" s="37" t="s">
        <v>101</v>
      </c>
      <c r="M7" s="37" t="s">
        <v>102</v>
      </c>
      <c r="N7" s="38" t="s">
        <v>103</v>
      </c>
      <c r="O7" s="38" t="s">
        <v>104</v>
      </c>
      <c r="P7" s="38">
        <v>0.12</v>
      </c>
      <c r="Q7" s="38">
        <v>100</v>
      </c>
      <c r="R7" s="38">
        <v>3300</v>
      </c>
      <c r="S7" s="38">
        <v>25860</v>
      </c>
      <c r="T7" s="38">
        <v>1093.56</v>
      </c>
      <c r="U7" s="38">
        <v>23.65</v>
      </c>
      <c r="V7" s="38">
        <v>32</v>
      </c>
      <c r="W7" s="38">
        <v>0.01</v>
      </c>
      <c r="X7" s="38">
        <v>3200</v>
      </c>
      <c r="Y7" s="38">
        <v>77.7</v>
      </c>
      <c r="Z7" s="38">
        <v>73.650000000000006</v>
      </c>
      <c r="AA7" s="38">
        <v>85.75</v>
      </c>
      <c r="AB7" s="38">
        <v>78.239999999999995</v>
      </c>
      <c r="AC7" s="38">
        <v>78.27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1468.29</v>
      </c>
      <c r="BG7" s="38">
        <v>638.41</v>
      </c>
      <c r="BH7" s="38">
        <v>0</v>
      </c>
      <c r="BI7" s="38">
        <v>0</v>
      </c>
      <c r="BJ7" s="38">
        <v>0</v>
      </c>
      <c r="BK7" s="38">
        <v>663.76</v>
      </c>
      <c r="BL7" s="38">
        <v>566.35</v>
      </c>
      <c r="BM7" s="38">
        <v>888.8</v>
      </c>
      <c r="BN7" s="38">
        <v>855.65</v>
      </c>
      <c r="BO7" s="38">
        <v>862.99</v>
      </c>
      <c r="BP7" s="38">
        <v>862.82</v>
      </c>
      <c r="BQ7" s="38">
        <v>46.2</v>
      </c>
      <c r="BR7" s="38">
        <v>44.93</v>
      </c>
      <c r="BS7" s="38">
        <v>59.36</v>
      </c>
      <c r="BT7" s="38">
        <v>50.38</v>
      </c>
      <c r="BU7" s="38">
        <v>45.73</v>
      </c>
      <c r="BV7" s="38">
        <v>53.76</v>
      </c>
      <c r="BW7" s="38">
        <v>52.27</v>
      </c>
      <c r="BX7" s="38">
        <v>52.55</v>
      </c>
      <c r="BY7" s="38">
        <v>52.23</v>
      </c>
      <c r="BZ7" s="38">
        <v>50.06</v>
      </c>
      <c r="CA7" s="38">
        <v>49.71</v>
      </c>
      <c r="CB7" s="38">
        <v>301.61</v>
      </c>
      <c r="CC7" s="38">
        <v>301.89999999999998</v>
      </c>
      <c r="CD7" s="38">
        <v>235.72</v>
      </c>
      <c r="CE7" s="38">
        <v>296.24</v>
      </c>
      <c r="CF7" s="38">
        <v>403.67</v>
      </c>
      <c r="CG7" s="38">
        <v>275.25</v>
      </c>
      <c r="CH7" s="38">
        <v>291.01</v>
      </c>
      <c r="CI7" s="38">
        <v>292.45</v>
      </c>
      <c r="CJ7" s="38">
        <v>294.05</v>
      </c>
      <c r="CK7" s="38">
        <v>309.22000000000003</v>
      </c>
      <c r="CL7" s="38">
        <v>317.18</v>
      </c>
      <c r="CM7" s="38">
        <v>72.22</v>
      </c>
      <c r="CN7" s="38">
        <v>72.22</v>
      </c>
      <c r="CO7" s="38">
        <v>82.35</v>
      </c>
      <c r="CP7" s="38">
        <v>82.35</v>
      </c>
      <c r="CQ7" s="38">
        <v>82.35</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2021-02-24T07:51:14Z</cp:lastPrinted>
  <dcterms:created xsi:type="dcterms:W3CDTF">2020-12-04T03:20:24Z</dcterms:created>
  <dcterms:modified xsi:type="dcterms:W3CDTF">2021-02-24T07:51:27Z</dcterms:modified>
  <cp:category/>
</cp:coreProperties>
</file>