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H31\02 公営企業班\200110 経営比較分析表（平成３０年度決算）の分析等について（依頼）\02 各課\"/>
    </mc:Choice>
  </mc:AlternateContent>
  <workbookProtection workbookAlgorithmName="SHA-512" workbookHashValue="n3enIG01XedpC+IBo5I0hoD77v5XxurVUzX38mGjLT8siRYfvFcy++wyCDJq+IhgXSTe6/nW44fmL+m/tQ4hrw==" workbookSaltValue="fTEaKCs69Gil/dei59B+4w==" workbookSpinCount="100000" lockStructure="1"/>
  <bookViews>
    <workbookView xWindow="0" yWindow="0" windowWidth="20490" windowHeight="67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<sst xmlns="http://schemas.openxmlformats.org/spreadsheetml/2006/main" count="234" uniqueCount="113">
  <si>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</si>
  <si>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</si>
  <si>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</si>
  <si>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</si>
  <si>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</si>
  <si>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</si>
  <si>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</si>
  <si>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</si>
  <si>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</si>
  <si>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</si>
  <si>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</si>
  <si>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</si>
  <si>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</si>
  <si>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</si>
  <si>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</si>
  <si>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</si>
  <si>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</si>
  <si>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</si>
  <si>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</si>
  <si>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</si>
  <si>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</si>
  <si>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</si>
  <si>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</si>
  <si>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</si>
  <si>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</si>
  <si>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</si>
  <si>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</si>
  <si>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</si>
  <si>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</si>
  <si>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</si>
  <si>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</si>
  <si>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</si>
  <si>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</si>
  <si>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</si>
  <si>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</si>
  <si>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</si>
  <si>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</si>
  <si>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</si>
  <si>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</si>
  <si>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</si>
  <si>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</si>
  <si>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</si>
  <si>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</si>
  <si>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</si>
  <si>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</si>
  <si>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</si>
  <si>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</si>
  <si>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</si>
  <si>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</si>
  <si>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</si>
  <si>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</si>
  <si>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</si>
  <si>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</si>
  <si>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</si>
  <si>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</si>
  <si>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</si>
  <si>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</si>
  <si>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</si>
  <si>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</si>
  <si>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</si>
  <si>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</si>
  <si>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</si>
  <si>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</si>
  <si>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</si>
  <si>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</si>
  <si>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</si>
  <si>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</si>
  <si>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</si>
  <si>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</si>
  <si>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</si>
  <si>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</si>
  <si>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</si>
  <si>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</si>
  <si>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</si>
  <si>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</si>
  <si>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</si>
  <si>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</si>
  <si>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</si>
  <si>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</si>
  <si>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</si>
  <si>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</si>
  <si>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</si>
  <si>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</si>
  <si>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</si>
  <si>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</si>
  <si>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</si>
  <si>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</si>
  <si>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</si>
  <si>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</si>
  <si>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</si>
  <si>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</si>
  <si>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</si>
  <si>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</si>
  <si>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</si>
  <si>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</si>
  <si>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</si>
  <si>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</si>
  <si>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</si>
  <si>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</si>
  <si>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</si>
  <si>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</si>
  <si>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</si>
  <si>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</si>
  <si>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</si>
  <si>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</si>
  <si>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</si>
  <si>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</si>
  <si>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</si>
  <si>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</si>
  <si>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</si>
  <si>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昭和55年から整備をし、昭和61年から供用を開始している。耐用年数の観点から考えると、更新の時期はまだ到来しないが、現状では将来の更新需要に対応するための財源確保は難しい。
　そのため、個々の資産に応じた効率的・効果的な維持管理を行い、長寿命化・経費削減を図るとともに財政負担の軽減を図りながら計画的な更新を行いたい。</t>
    <phoneticPr fontId="4"/>
  </si>
  <si>
    <t>　収益は、一般会計からの繰入金に大きく依存し、経営状況は脆弱である。また、限られた地域の事業であり、人口も少ない。旅館等が主な使用者になるので、処理水量にばらつきがあり使用料収入にも影響が出やすい。
　このため、事業の安定的な経営や将来の更新需要に対応できる財源の確保が大きな課題である。
　したがって、市民の理解を得ながら段階的な料金改定による使用料収入の確保を図り、効率的・効果的な維持管理と投資による経費削減を行い経営改善に努める。</t>
    <rPh sb="57" eb="59">
      <t>リョカン</t>
    </rPh>
    <rPh sb="59" eb="60">
      <t>トウ</t>
    </rPh>
    <rPh sb="61" eb="62">
      <t>オモ</t>
    </rPh>
    <rPh sb="63" eb="66">
      <t>シヨウシャ</t>
    </rPh>
    <rPh sb="72" eb="74">
      <t>ショリ</t>
    </rPh>
    <rPh sb="74" eb="76">
      <t>スイリョウ</t>
    </rPh>
    <rPh sb="84" eb="87">
      <t>シヨウリョウ</t>
    </rPh>
    <rPh sb="87" eb="89">
      <t>シュウニュウ</t>
    </rPh>
    <rPh sb="91" eb="93">
      <t>エイキョウ</t>
    </rPh>
    <rPh sb="94" eb="95">
      <t>デ</t>
    </rPh>
    <phoneticPr fontId="4"/>
  </si>
  <si>
    <t>①収益的収支比率：前年度より低下している。使用料収入の減、企業債償還元利の減少による一般会計繰入金の減によるものである。使用料収入の確保や経費の見直しによる経営改善に向けた取組が必要である。
④企業債残高対事業規模比率：企業債の償還をすべて一般会計繰入金で負担しているため、指標となる数値が表れてこない。
⑤経費回収率：100％を超えているが、引き続き使用料収入の確保と維持管理費の削減に努める。
⑥汚水処理原価：企業債償還が進んでいることにより、資本費が抑えられているため下がっている。
⑦施設利用率：公共下水道事業の処理場である、田沢湖浄化センターでの一括処理のため、指標となる数値が表れてこない。
⑧水洗化率：高い水準を維持している。汚水処理も適切に行われており、水質保全に寄与している。</t>
    <rPh sb="9" eb="12">
      <t>ゼンネンド</t>
    </rPh>
    <rPh sb="14" eb="16">
      <t>テイカ</t>
    </rPh>
    <rPh sb="21" eb="23">
      <t>シヨウ</t>
    </rPh>
    <rPh sb="23" eb="24">
      <t>リョウ</t>
    </rPh>
    <rPh sb="24" eb="26">
      <t>シュウニュウ</t>
    </rPh>
    <rPh sb="27" eb="28">
      <t>ゲン</t>
    </rPh>
    <rPh sb="29" eb="32">
      <t>キギョウサイ</t>
    </rPh>
    <rPh sb="32" eb="34">
      <t>ショウカン</t>
    </rPh>
    <rPh sb="34" eb="36">
      <t>ガンリ</t>
    </rPh>
    <rPh sb="37" eb="39">
      <t>ゲンショウ</t>
    </rPh>
    <rPh sb="50" eb="51">
      <t>ゲン</t>
    </rPh>
    <rPh sb="110" eb="113">
      <t>キギョウサイ</t>
    </rPh>
    <rPh sb="114" eb="116">
      <t>ショウカン</t>
    </rPh>
    <rPh sb="120" eb="122">
      <t>イッパン</t>
    </rPh>
    <rPh sb="122" eb="124">
      <t>カイケイ</t>
    </rPh>
    <rPh sb="124" eb="127">
      <t>クリイレキン</t>
    </rPh>
    <rPh sb="128" eb="130">
      <t>フタン</t>
    </rPh>
    <rPh sb="137" eb="139">
      <t>シヒョウ</t>
    </rPh>
    <rPh sb="142" eb="144">
      <t>スウチ</t>
    </rPh>
    <rPh sb="145" eb="146">
      <t>アラワ</t>
    </rPh>
    <rPh sb="165" eb="166">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</si>
</sst>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75-4A80-88C1-3644074AE20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9775-4A80-88C1-3644074AE20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42-4930-B45E-66BDBDE1CCD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0742-4930-B45E-66BDBDE1CCD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98.39</c:v>
                </c:pt>
                <c:pt idx="1">
                  <c:v>97.92</c:v>
                </c:pt>
                <c:pt idx="2">
                  <c:v>98.04</c:v>
                </c:pt>
                <c:pt idx="3">
                  <c:v>97.87</c:v>
                </c:pt>
                <c:pt idx="4">
                  <c:v>98.04</c:v>
                </c:pt>
              </c:numCache>
            </c:numRef>
          </c:val>
          <c:extLst>
            <c:ext xmlns:c16="http://schemas.microsoft.com/office/drawing/2014/chart" uri="{C3380CC4-5D6E-409C-BE32-E72D297353CC}">
              <c16:uniqueId val="{00000000-39ED-453D-9CA0-BCC877F16BC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39ED-453D-9CA0-BCC877F16BC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65.599999999999994</c:v>
                </c:pt>
                <c:pt idx="1">
                  <c:v>61.52</c:v>
                </c:pt>
                <c:pt idx="2">
                  <c:v>59.87</c:v>
                </c:pt>
                <c:pt idx="3">
                  <c:v>66.11</c:v>
                </c:pt>
                <c:pt idx="4">
                  <c:v>62.96</c:v>
                </c:pt>
              </c:numCache>
            </c:numRef>
          </c:val>
          <c:extLst>
            <c:ext xmlns:c16="http://schemas.microsoft.com/office/drawing/2014/chart" uri="{C3380CC4-5D6E-409C-BE32-E72D297353CC}">
              <c16:uniqueId val="{00000000-0E39-428A-BB39-331519AAF22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39-428A-BB39-331519AAF22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BA-4019-BA91-1829ECB52CE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BA-4019-BA91-1829ECB52CE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A4-4585-9B64-F1383EC68AC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A4-4585-9B64-F1383EC68AC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0C-43F9-B4D3-C81B057A61D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0C-43F9-B4D3-C81B057A61D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82-4EB3-BB66-25E85EEB881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82-4EB3-BB66-25E85EEB881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1102</c:v>
                </c:pt>
                <c:pt idx="1">
                  <c:v>1635.46</c:v>
                </c:pt>
                <c:pt idx="2">
                  <c:v>1387.17</c:v>
                </c:pt>
                <c:pt idx="3">
                  <c:v>1325.69</c:v>
                </c:pt>
                <c:pt idx="4" formatCode="#,##0.00;&quot;△&quot;#,##0.00">
                  <c:v>0</c:v>
                </c:pt>
              </c:numCache>
            </c:numRef>
          </c:val>
          <c:extLst>
            <c:ext xmlns:c16="http://schemas.microsoft.com/office/drawing/2014/chart" uri="{C3380CC4-5D6E-409C-BE32-E72D297353CC}">
              <c16:uniqueId val="{00000000-D4B3-41AF-B8C8-49175445664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D4B3-41AF-B8C8-49175445664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61.98</c:v>
                </c:pt>
                <c:pt idx="1">
                  <c:v>86.18</c:v>
                </c:pt>
                <c:pt idx="2">
                  <c:v>99.38</c:v>
                </c:pt>
                <c:pt idx="3">
                  <c:v>100</c:v>
                </c:pt>
                <c:pt idx="4">
                  <c:v>106.93</c:v>
                </c:pt>
              </c:numCache>
            </c:numRef>
          </c:val>
          <c:extLst>
            <c:ext xmlns:c16="http://schemas.microsoft.com/office/drawing/2014/chart" uri="{C3380CC4-5D6E-409C-BE32-E72D297353CC}">
              <c16:uniqueId val="{00000000-2BBF-4B9A-B9E4-377CE0AFD49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2BBF-4B9A-B9E4-377CE0AFD49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287.56</c:v>
                </c:pt>
                <c:pt idx="1">
                  <c:v>218.42</c:v>
                </c:pt>
                <c:pt idx="2">
                  <c:v>183.53</c:v>
                </c:pt>
                <c:pt idx="3">
                  <c:v>181.79</c:v>
                </c:pt>
                <c:pt idx="4">
                  <c:v>172.57</c:v>
                </c:pt>
              </c:numCache>
            </c:numRef>
          </c:val>
          <c:extLst>
            <c:ext xmlns:c16="http://schemas.microsoft.com/office/drawing/2014/chart" uri="{C3380CC4-5D6E-409C-BE32-E72D297353CC}">
              <c16:uniqueId val="{00000000-E8A7-4DCF-B1B8-E82DE147240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E8A7-4DCF-B1B8-E82DE147240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秋田県　仙北市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26426</v>
      </c>
      <c r="AM8" s="68"/>
      <c r="AN8" s="68"/>
      <c r="AO8" s="68"/>
      <c r="AP8" s="68"/>
      <c r="AQ8" s="68"/>
      <c r="AR8" s="68"/>
      <c r="AS8" s="68"/>
      <c r="AT8" s="67">
        <f>データ!T6</f>
        <v>1093.56</v>
      </c>
      <c r="AU8" s="67"/>
      <c r="AV8" s="67"/>
      <c r="AW8" s="67"/>
      <c r="AX8" s="67"/>
      <c r="AY8" s="67"/>
      <c r="AZ8" s="67"/>
      <c r="BA8" s="67"/>
      <c r="BB8" s="67">
        <f>データ!U6</f>
        <v>24.17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0.19</v>
      </c>
      <c r="Q10" s="67"/>
      <c r="R10" s="67"/>
      <c r="S10" s="67"/>
      <c r="T10" s="67"/>
      <c r="U10" s="67"/>
      <c r="V10" s="67"/>
      <c r="W10" s="67" t="str">
        <f>データ!Q6</f>
        <v>-</v>
      </c>
      <c r="X10" s="67"/>
      <c r="Y10" s="67"/>
      <c r="Z10" s="67"/>
      <c r="AA10" s="67"/>
      <c r="AB10" s="67"/>
      <c r="AC10" s="67"/>
      <c r="AD10" s="68">
        <f>データ!R6</f>
        <v>2700</v>
      </c>
      <c r="AE10" s="68"/>
      <c r="AF10" s="68"/>
      <c r="AG10" s="68"/>
      <c r="AH10" s="68"/>
      <c r="AI10" s="68"/>
      <c r="AJ10" s="68"/>
      <c r="AK10" s="2"/>
      <c r="AL10" s="68">
        <f>データ!V6</f>
        <v>51</v>
      </c>
      <c r="AM10" s="68"/>
      <c r="AN10" s="68"/>
      <c r="AO10" s="68"/>
      <c r="AP10" s="68"/>
      <c r="AQ10" s="68"/>
      <c r="AR10" s="68"/>
      <c r="AS10" s="68"/>
      <c r="AT10" s="67">
        <f>データ!W6</f>
        <v>0.41</v>
      </c>
      <c r="AU10" s="67"/>
      <c r="AV10" s="67"/>
      <c r="AW10" s="67"/>
      <c r="AX10" s="67"/>
      <c r="AY10" s="67"/>
      <c r="AZ10" s="67"/>
      <c r="BA10" s="67"/>
      <c r="BB10" s="67">
        <f>データ!X6</f>
        <v>124.39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RQ1B4fyv+VY12TWk35Tn9SPsyE2ODLOJYgukw+AHhwEu5bKoVfLclscXyvpTg5dNdO2sTZY8SEaPrBKJu0WzJw==" saltValue="5a5JCc8A+pgxe6+sXc/cl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52159</v>
      </c>
      <c r="D6" s="33">
        <f t="shared" si="3"/>
        <v>47</v>
      </c>
      <c r="E6" s="33">
        <f t="shared" si="3"/>
        <v>17</v>
      </c>
      <c r="F6" s="33">
        <f t="shared" si="3"/>
        <v>4</v>
      </c>
      <c r="G6" s="33">
        <f t="shared" si="3"/>
        <v>0</v>
      </c>
      <c r="H6" s="33" t="str">
        <f t="shared" si="3"/>
        <v>秋田県　仙北市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0.19</v>
      </c>
      <c r="Q6" s="34" t="str">
        <f t="shared" si="3"/>
        <v>-</v>
      </c>
      <c r="R6" s="34">
        <f t="shared" si="3"/>
        <v>2700</v>
      </c>
      <c r="S6" s="34">
        <f t="shared" si="3"/>
        <v>26426</v>
      </c>
      <c r="T6" s="34">
        <f t="shared" si="3"/>
        <v>1093.56</v>
      </c>
      <c r="U6" s="34">
        <f t="shared" si="3"/>
        <v>24.17</v>
      </c>
      <c r="V6" s="34">
        <f t="shared" si="3"/>
        <v>51</v>
      </c>
      <c r="W6" s="34">
        <f t="shared" si="3"/>
        <v>0.41</v>
      </c>
      <c r="X6" s="34">
        <f t="shared" si="3"/>
        <v>124.39</v>
      </c>
      <c r="Y6" s="35">
        <f>IF(Y7="",NA(),Y7)</f>
        <v>65.599999999999994</v>
      </c>
      <c r="Z6" s="35">
        <f t="shared" ref="Z6:AH6" si="4">IF(Z7="",NA(),Z7)</f>
        <v>61.52</v>
      </c>
      <c r="AA6" s="35">
        <f t="shared" si="4"/>
        <v>59.87</v>
      </c>
      <c r="AB6" s="35">
        <f t="shared" si="4"/>
        <v>66.11</v>
      </c>
      <c r="AC6" s="35">
        <f t="shared" si="4"/>
        <v>62.96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1102</v>
      </c>
      <c r="BG6" s="35">
        <f t="shared" ref="BG6:BO6" si="7">IF(BG7="",NA(),BG7)</f>
        <v>1635.46</v>
      </c>
      <c r="BH6" s="35">
        <f t="shared" si="7"/>
        <v>1387.17</v>
      </c>
      <c r="BI6" s="35">
        <f t="shared" si="7"/>
        <v>1325.69</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61.98</v>
      </c>
      <c r="BR6" s="35">
        <f t="shared" ref="BR6:BZ6" si="8">IF(BR7="",NA(),BR7)</f>
        <v>86.18</v>
      </c>
      <c r="BS6" s="35">
        <f t="shared" si="8"/>
        <v>99.38</v>
      </c>
      <c r="BT6" s="35">
        <f t="shared" si="8"/>
        <v>100</v>
      </c>
      <c r="BU6" s="35">
        <f t="shared" si="8"/>
        <v>106.93</v>
      </c>
      <c r="BV6" s="35">
        <f t="shared" si="8"/>
        <v>66.56</v>
      </c>
      <c r="BW6" s="35">
        <f t="shared" si="8"/>
        <v>66.22</v>
      </c>
      <c r="BX6" s="35">
        <f t="shared" si="8"/>
        <v>69.87</v>
      </c>
      <c r="BY6" s="35">
        <f t="shared" si="8"/>
        <v>74.3</v>
      </c>
      <c r="BZ6" s="35">
        <f t="shared" si="8"/>
        <v>72.260000000000005</v>
      </c>
      <c r="CA6" s="34" t="str">
        <f>IF(CA7="","",IF(CA7="-","【-】","【"&amp;SUBSTITUTE(TEXT(CA7,"#,##0.00"),"-","△")&amp;"】"))</f>
        <v>【74.48】</v>
      </c>
      <c r="CB6" s="35">
        <f>IF(CB7="",NA(),CB7)</f>
        <v>287.56</v>
      </c>
      <c r="CC6" s="35">
        <f t="shared" ref="CC6:CK6" si="9">IF(CC7="",NA(),CC7)</f>
        <v>218.42</v>
      </c>
      <c r="CD6" s="35">
        <f t="shared" si="9"/>
        <v>183.53</v>
      </c>
      <c r="CE6" s="35">
        <f t="shared" si="9"/>
        <v>181.79</v>
      </c>
      <c r="CF6" s="35">
        <f t="shared" si="9"/>
        <v>172.57</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98.39</v>
      </c>
      <c r="CY6" s="35">
        <f t="shared" ref="CY6:DG6" si="11">IF(CY7="",NA(),CY7)</f>
        <v>97.92</v>
      </c>
      <c r="CZ6" s="35">
        <f t="shared" si="11"/>
        <v>98.04</v>
      </c>
      <c r="DA6" s="35">
        <f t="shared" si="11"/>
        <v>97.87</v>
      </c>
      <c r="DB6" s="35">
        <f t="shared" si="11"/>
        <v>98.04</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52159</v>
      </c>
      <c r="D7" s="37">
        <v>47</v>
      </c>
      <c r="E7" s="37">
        <v>17</v>
      </c>
      <c r="F7" s="37">
        <v>4</v>
      </c>
      <c r="G7" s="37">
        <v>0</v>
      </c>
      <c r="H7" s="37" t="s">
        <v>97</v>
      </c>
      <c r="I7" s="37" t="s">
        <v>98</v>
      </c>
      <c r="J7" s="37" t="s">
        <v>99</v>
      </c>
      <c r="K7" s="37" t="s">
        <v>100</v>
      </c>
      <c r="L7" s="37" t="s">
        <v>101</v>
      </c>
      <c r="M7" s="37" t="s">
        <v>102</v>
      </c>
      <c r="N7" s="38" t="s">
        <v>103</v>
      </c>
      <c r="O7" s="38" t="s">
        <v>104</v>
      </c>
      <c r="P7" s="38">
        <v>0.19</v>
      </c>
      <c r="Q7" s="38" t="s">
        <v>103</v>
      </c>
      <c r="R7" s="38">
        <v>2700</v>
      </c>
      <c r="S7" s="38">
        <v>26426</v>
      </c>
      <c r="T7" s="38">
        <v>1093.56</v>
      </c>
      <c r="U7" s="38">
        <v>24.17</v>
      </c>
      <c r="V7" s="38">
        <v>51</v>
      </c>
      <c r="W7" s="38">
        <v>0.41</v>
      </c>
      <c r="X7" s="38">
        <v>124.39</v>
      </c>
      <c r="Y7" s="38">
        <v>65.599999999999994</v>
      </c>
      <c r="Z7" s="38">
        <v>61.52</v>
      </c>
      <c r="AA7" s="38">
        <v>59.87</v>
      </c>
      <c r="AB7" s="38">
        <v>66.11</v>
      </c>
      <c r="AC7" s="38">
        <v>62.96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1102</v>
      </c>
      <c r="BG7" s="38">
        <v>1635.46</v>
      </c>
      <c r="BH7" s="38">
        <v>1387.17</v>
      </c>
      <c r="BI7" s="38">
        <v>1325.69</v>
      </c>
      <c r="BJ7" s="38">
        <v>0</v>
      </c>
      <c r="BK7" s="38">
        <v>1436</v>
      </c>
      <c r="BL7" s="38">
        <v>1434.89</v>
      </c>
      <c r="BM7" s="38">
        <v>1298.9100000000001</v>
      </c>
      <c r="BN7" s="38">
        <v>1243.71</v>
      </c>
      <c r="BO7" s="38">
        <v>1194.1500000000001</v>
      </c>
      <c r="BP7" s="38">
        <v>1209.4000000000001</v>
      </c>
      <c r="BQ7" s="38">
        <v>61.98</v>
      </c>
      <c r="BR7" s="38">
        <v>86.18</v>
      </c>
      <c r="BS7" s="38">
        <v>99.38</v>
      </c>
      <c r="BT7" s="38">
        <v>100</v>
      </c>
      <c r="BU7" s="38">
        <v>106.93</v>
      </c>
      <c r="BV7" s="38">
        <v>66.56</v>
      </c>
      <c r="BW7" s="38">
        <v>66.22</v>
      </c>
      <c r="BX7" s="38">
        <v>69.87</v>
      </c>
      <c r="BY7" s="38">
        <v>74.3</v>
      </c>
      <c r="BZ7" s="38">
        <v>72.260000000000005</v>
      </c>
      <c r="CA7" s="38">
        <v>74.48</v>
      </c>
      <c r="CB7" s="38">
        <v>287.56</v>
      </c>
      <c r="CC7" s="38">
        <v>218.42</v>
      </c>
      <c r="CD7" s="38">
        <v>183.53</v>
      </c>
      <c r="CE7" s="38">
        <v>181.79</v>
      </c>
      <c r="CF7" s="38">
        <v>172.57</v>
      </c>
      <c r="CG7" s="38">
        <v>244.29</v>
      </c>
      <c r="CH7" s="38">
        <v>246.72</v>
      </c>
      <c r="CI7" s="38">
        <v>234.96</v>
      </c>
      <c r="CJ7" s="38">
        <v>221.81</v>
      </c>
      <c r="CK7" s="38">
        <v>230.02</v>
      </c>
      <c r="CL7" s="38">
        <v>219.46</v>
      </c>
      <c r="CM7" s="38" t="s">
        <v>103</v>
      </c>
      <c r="CN7" s="38" t="s">
        <v>103</v>
      </c>
      <c r="CO7" s="38" t="s">
        <v>103</v>
      </c>
      <c r="CP7" s="38" t="s">
        <v>103</v>
      </c>
      <c r="CQ7" s="38" t="s">
        <v>103</v>
      </c>
      <c r="CR7" s="38">
        <v>43.58</v>
      </c>
      <c r="CS7" s="38">
        <v>41.35</v>
      </c>
      <c r="CT7" s="38">
        <v>42.9</v>
      </c>
      <c r="CU7" s="38">
        <v>43.36</v>
      </c>
      <c r="CV7" s="38">
        <v>42.56</v>
      </c>
      <c r="CW7" s="38">
        <v>42.82</v>
      </c>
      <c r="CX7" s="38">
        <v>98.39</v>
      </c>
      <c r="CY7" s="38">
        <v>97.92</v>
      </c>
      <c r="CZ7" s="38">
        <v>98.04</v>
      </c>
      <c r="DA7" s="38">
        <v>97.87</v>
      </c>
      <c r="DB7" s="38">
        <v>98.04</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senboku</cp:lastModifiedBy>
  <cp:lastPrinted>2020-01-22T07:27:06Z</cp:lastPrinted>
  <dcterms:created xsi:type="dcterms:W3CDTF">2019-12-05T05:10:24Z</dcterms:created>
  <dcterms:modified xsi:type="dcterms:W3CDTF">2020-01-24T06:50:59Z</dcterms:modified>
  <cp:category/>
</cp:coreProperties>
</file>