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06 H30\02 公営企業班\190117 経営比較分析表の作成について\02 各課\【経営比較分析表】2017_052159_47_1718\"/>
    </mc:Choice>
  </mc:AlternateContent>
  <workbookProtection workbookAlgorithmName="SHA-512" workbookHashValue="korj5MAqUHK0CuPdHQ/6taNClZMCTVRZH7RQq9x3IqGi/S8lYCyQhxFIjbaNi1JVotYsUbhZHkdZ9GaqEr3VnQ==" workbookSaltValue="aFpj0XCs9dP+oQT8YPxl0g==" workbookSpinCount="100000" lockStructure="1"/>
  <bookViews>
    <workbookView xWindow="0" yWindow="0" windowWidth="20490" windowHeight="64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<sst xmlns="http://schemas.openxmlformats.org/spreadsheetml/2006/main" count="251" uniqueCount="127">
  <si>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</si>
  <si>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</si>
  <si>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</si>
  <si>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</si>
  <si>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</si>
  <si>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</si>
  <si>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</si>
  <si>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</si>
  <si>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</si>
  <si>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</si>
  <si>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</si>
  <si>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</si>
  <si>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</si>
  <si>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</si>
  <si>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</si>
  <si>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</si>
  <si>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</si>
  <si>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</si>
  <si>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</si>
  <si>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</si>
  <si>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</si>
  <si>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</si>
  <si>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</si>
  <si>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</si>
  <si>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</si>
  <si>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</si>
  <si>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</si>
  <si>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</si>
  <si>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</si>
  <si>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</si>
  <si>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</si>
  <si>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</si>
  <si>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</si>
  <si>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</si>
  <si>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</si>
  <si>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</si>
  <si>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</si>
  <si>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</si>
  <si>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</si>
  <si>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</si>
  <si>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</si>
  <si>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</si>
  <si>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</si>
  <si>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</si>
  <si>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</si>
  <si>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</si>
  <si>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</si>
  <si>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</si>
  <si>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</si>
  <si>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</si>
  <si>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</si>
  <si>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</si>
  <si>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</si>
  <si>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</si>
  <si>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</si>
  <si>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</si>
  <si>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</si>
  <si>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</si>
  <si>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</si>
  <si>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</si>
  <si>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</si>
  <si>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</si>
  <si>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</si>
  <si>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</si>
  <si>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</si>
  <si>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</si>
  <si>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</si>
  <si>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</si>
  <si>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</si>
  <si>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</si>
  <si>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</si>
  <si>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</si>
  <si>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</si>
  <si>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</si>
  <si>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</si>
  <si>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</si>
  <si>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</si>
  <si>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</si>
  <si>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</si>
  <si>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</si>
  <si>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</si>
  <si>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</si>
  <si>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</si>
  <si>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</si>
  <si>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</si>
  <si>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</si>
  <si>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</si>
  <si>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</si>
  <si>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</si>
  <si>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</si>
  <si>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</si>
  <si>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</si>
  <si>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</si>
  <si>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</si>
  <si>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</si>
  <si>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</si>
  <si>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</si>
  <si>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</si>
  <si>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</si>
  <si>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</si>
  <si>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</si>
  <si>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</si>
  <si>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</si>
  <si>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</si>
  <si>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</si>
  <si>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</si>
  <si>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</si>
  <si>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</si>
  <si>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</si>
  <si>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</si>
  <si>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</si>
  <si>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</si>
  <si>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</si>
  <si>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</si>
  <si>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</si>
  <si>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</si>
  <si>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</si>
  <si>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</si>
  <si>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</si>
  <si>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</si>
  <si>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</si>
  <si>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</si>
  <si>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</si>
  <si>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</si>
  <si>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前年度より伸びているが、一般会計繰入金の見直しによるものであるため、経営が改善されたわけではない。総収益の60％を一般会計繰入金に依存している状況であるため、使用料収入の確保や経費の見直しによる経営改善に向けた取組が必要である。
④企業債残高対事業規模比率：一般会計繰入金の見直しにより、企業債の償還をすべて繰入金で負担したため、指標となる数値が表れてこない。
⑤経費回収率：56.16％と前年度を上回ったが、全国平均・類似団体平均よりも低く、適切な使用料収入を確保する必要がある。
⑥汚水処理原価：前年度より改善はしているが、引き続き維持管理費の削減に努めたい。
⑦施設利用率：一般的に高い数値であることが望ましいとされている。全国平均・類似団体平均よりも上回っているので効率的な施設利用が図られていると考えられる。
⑧水洗化率：100％と高い水準を維持している。汚水処理も適正に行われ、水質保全に寄与している。</t>
    <rPh sb="214" eb="218">
      <t>ゼンコクヘイキン</t>
    </rPh>
    <rPh sb="219" eb="225">
      <t>ルイジダンタイヘイキン</t>
    </rPh>
    <rPh sb="228" eb="229">
      <t>ヒク</t>
    </rPh>
    <phoneticPr fontId="4"/>
  </si>
  <si>
    <t>　収益は、一般会計からの繰入金に大きく依存し、経営状況は脆弱である。
　整備はすでに終了しており、加入者の増加は見込めず、且つ人口減少により縮小傾向にある事業であるため、事業の安定的な経営や将来の更新需要に対応できる財源の確保が大きな課題である。
　したがって、使用料収入の増加を見込める事業ではないため、収納率の維持による使用料収入の確保や市民の理解を得ながら段階的な料金改定による使用料収入の確保を図り、効率的・効果的な維持管理による経費削減を行い経営改善に努める。</t>
    <phoneticPr fontId="4"/>
  </si>
  <si>
    <t>　平成10年より供用を開始している。当初設置した浄化槽においては約21年が経過し、修繕も増加してきている。
　耐用年数の観点から考えると、更新の時期はまだ到来していないが、小規模会計のため将来の更新需要に対応するための財源確保は難しい。
　そのため、個々の資産に応じた効率的・効果的な維持管理を行い、長寿命化・経費削減を図る。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</si>
</sst>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EA-44A6-9F0F-A81B5ED6D8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EA-44A6-9F0F-A81B5ED6D8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77.89</c:v>
                </c:pt>
                <c:pt idx="1">
                  <c:v>82.44</c:v>
                </c:pt>
                <c:pt idx="2">
                  <c:v>82.44</c:v>
                </c:pt>
                <c:pt idx="3">
                  <c:v>82.44</c:v>
                </c:pt>
                <c:pt idx="4">
                  <c:v>72.94</c:v>
                </c:pt>
              </c:numCache>
            </c:numRef>
          </c:val>
          <c:extLst>
            <c:ext xmlns:c16="http://schemas.microsoft.com/office/drawing/2014/chart" uri="{C3380CC4-5D6E-409C-BE32-E72D297353CC}">
              <c16:uniqueId val="{00000000-243F-47D1-AF66-6146446C9B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c:ext xmlns:c16="http://schemas.microsoft.com/office/drawing/2014/chart" uri="{C3380CC4-5D6E-409C-BE32-E72D297353CC}">
              <c16:uniqueId val="{00000001-243F-47D1-AF66-6146446C9B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179-4F3B-8B45-EE19E36AE6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c:ext xmlns:c16="http://schemas.microsoft.com/office/drawing/2014/chart" uri="{C3380CC4-5D6E-409C-BE32-E72D297353CC}">
              <c16:uniqueId val="{00000001-9179-4F3B-8B45-EE19E36AE6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95.4</c:v>
                </c:pt>
                <c:pt idx="1">
                  <c:v>93</c:v>
                </c:pt>
                <c:pt idx="2">
                  <c:v>85.76</c:v>
                </c:pt>
                <c:pt idx="3">
                  <c:v>89.44</c:v>
                </c:pt>
                <c:pt idx="4">
                  <c:v>99.97</c:v>
                </c:pt>
              </c:numCache>
            </c:numRef>
          </c:val>
          <c:extLst>
            <c:ext xmlns:c16="http://schemas.microsoft.com/office/drawing/2014/chart" uri="{C3380CC4-5D6E-409C-BE32-E72D297353CC}">
              <c16:uniqueId val="{00000000-37AE-4CA7-9F90-5118BE3CF0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E-4CA7-9F90-5118BE3CF0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B-4B0E-A6A5-2E4EF5F185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B-4B0E-A6A5-2E4EF5F185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A-4D08-9F48-F242D90908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A-4D08-9F48-F242D90908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1E-4FFE-B2E7-362CA48CE2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1E-4FFE-B2E7-362CA48CE2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4F-4CA7-8D96-5415094060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4F-4CA7-8D96-5415094060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498.56</c:v>
                </c:pt>
                <c:pt idx="1">
                  <c:v>480.48</c:v>
                </c:pt>
                <c:pt idx="2">
                  <c:v>471.65</c:v>
                </c:pt>
                <c:pt idx="3">
                  <c:v>585.03</c:v>
                </c:pt>
                <c:pt idx="4" formatCode="#,##0.00;&quot;△&quot;#,##0.00">
                  <c:v>0</c:v>
                </c:pt>
              </c:numCache>
            </c:numRef>
          </c:val>
          <c:extLst>
            <c:ext xmlns:c16="http://schemas.microsoft.com/office/drawing/2014/chart" uri="{C3380CC4-5D6E-409C-BE32-E72D297353CC}">
              <c16:uniqueId val="{00000000-D83E-4064-A850-5097655591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c:ext xmlns:c16="http://schemas.microsoft.com/office/drawing/2014/chart" uri="{C3380CC4-5D6E-409C-BE32-E72D297353CC}">
              <c16:uniqueId val="{00000001-D83E-4064-A850-5097655591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48.36</c:v>
                </c:pt>
                <c:pt idx="1">
                  <c:v>55.06</c:v>
                </c:pt>
                <c:pt idx="2">
                  <c:v>51.17</c:v>
                </c:pt>
                <c:pt idx="3">
                  <c:v>48.29</c:v>
                </c:pt>
                <c:pt idx="4">
                  <c:v>56.16</c:v>
                </c:pt>
              </c:numCache>
            </c:numRef>
          </c:val>
          <c:extLst>
            <c:ext xmlns:c16="http://schemas.microsoft.com/office/drawing/2014/chart" uri="{C3380CC4-5D6E-409C-BE32-E72D297353CC}">
              <c16:uniqueId val="{00000000-2FC3-49E4-B0D1-EBDC280DEF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c:ext xmlns:c16="http://schemas.microsoft.com/office/drawing/2014/chart" uri="{C3380CC4-5D6E-409C-BE32-E72D297353CC}">
              <c16:uniqueId val="{00000001-2FC3-49E4-B0D1-EBDC280DEF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221.15</c:v>
                </c:pt>
                <c:pt idx="1">
                  <c:v>201.02</c:v>
                </c:pt>
                <c:pt idx="2">
                  <c:v>236.86</c:v>
                </c:pt>
                <c:pt idx="3">
                  <c:v>248.6</c:v>
                </c:pt>
                <c:pt idx="4">
                  <c:v>211.62</c:v>
                </c:pt>
              </c:numCache>
            </c:numRef>
          </c:val>
          <c:extLst>
            <c:ext xmlns:c16="http://schemas.microsoft.com/office/drawing/2014/chart" uri="{C3380CC4-5D6E-409C-BE32-E72D297353CC}">
              <c16:uniqueId val="{00000000-7827-4D5B-8D62-D69A306781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c:ext xmlns:c16="http://schemas.microsoft.com/office/drawing/2014/chart" uri="{C3380CC4-5D6E-409C-BE32-E72D297353CC}">
              <c16:uniqueId val="{00000001-7827-4D5B-8D62-D69A306781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AV56" sqref="AV56: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仙北市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26991</v>
      </c>
      <c r="AM8" s="66"/>
      <c r="AN8" s="66"/>
      <c r="AO8" s="66"/>
      <c r="AP8" s="66"/>
      <c r="AQ8" s="66"/>
      <c r="AR8" s="66"/>
      <c r="AS8" s="66"/>
      <c r="AT8" s="65">
        <f>データ!T6</f>
        <v>1093.56</v>
      </c>
      <c r="AU8" s="65"/>
      <c r="AV8" s="65"/>
      <c r="AW8" s="65"/>
      <c r="AX8" s="65"/>
      <c r="AY8" s="65"/>
      <c r="AZ8" s="65"/>
      <c r="BA8" s="65"/>
      <c r="BB8" s="65">
        <f>データ!U6</f>
        <v>24.68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9.83</v>
      </c>
      <c r="Q10" s="65"/>
      <c r="R10" s="65"/>
      <c r="S10" s="65"/>
      <c r="T10" s="65"/>
      <c r="U10" s="65"/>
      <c r="V10" s="65"/>
      <c r="W10" s="65">
        <f>データ!Q6</f>
        <v>100</v>
      </c>
      <c r="X10" s="65"/>
      <c r="Y10" s="65"/>
      <c r="Z10" s="65"/>
      <c r="AA10" s="65"/>
      <c r="AB10" s="65"/>
      <c r="AC10" s="65"/>
      <c r="AD10" s="66">
        <f>データ!R6</f>
        <v>3240</v>
      </c>
      <c r="AE10" s="66"/>
      <c r="AF10" s="66"/>
      <c r="AG10" s="66"/>
      <c r="AH10" s="66"/>
      <c r="AI10" s="66"/>
      <c r="AJ10" s="66"/>
      <c r="AK10" s="2"/>
      <c r="AL10" s="66">
        <f>データ!V6</f>
        <v>2631</v>
      </c>
      <c r="AM10" s="66"/>
      <c r="AN10" s="66"/>
      <c r="AO10" s="66"/>
      <c r="AP10" s="66"/>
      <c r="AQ10" s="66"/>
      <c r="AR10" s="66"/>
      <c r="AS10" s="66"/>
      <c r="AT10" s="65">
        <f>データ!W6</f>
        <v>3.78</v>
      </c>
      <c r="AU10" s="65"/>
      <c r="AV10" s="65"/>
      <c r="AW10" s="65"/>
      <c r="AX10" s="65"/>
      <c r="AY10" s="65"/>
      <c r="AZ10" s="65"/>
      <c r="BA10" s="65"/>
      <c r="BB10" s="65">
        <f>データ!X6</f>
        <v>696.03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c8WN+daOUIouRT3U0zvZi2FXL4V45IwRm9PJdavLaP89czYqpffKxl8/Ezn/Ce50bac6yKVyJRTqbEmTf63DxA==" saltValue="dSb73+zs0vU1Hzy81B8T2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52159</v>
      </c>
      <c r="D6" s="32">
        <f t="shared" si="3"/>
        <v>47</v>
      </c>
      <c r="E6" s="32">
        <f t="shared" si="3"/>
        <v>18</v>
      </c>
      <c r="F6" s="32">
        <f t="shared" si="3"/>
        <v>0</v>
      </c>
      <c r="G6" s="32">
        <f t="shared" si="3"/>
        <v>0</v>
      </c>
      <c r="H6" s="32" t="str">
        <f t="shared" si="3"/>
        <v>秋田県　仙北市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9.83</v>
      </c>
      <c r="Q6" s="33">
        <f t="shared" si="3"/>
        <v>100</v>
      </c>
      <c r="R6" s="33">
        <f t="shared" si="3"/>
        <v>3240</v>
      </c>
      <c r="S6" s="33">
        <f t="shared" si="3"/>
        <v>26991</v>
      </c>
      <c r="T6" s="33">
        <f t="shared" si="3"/>
        <v>1093.56</v>
      </c>
      <c r="U6" s="33">
        <f t="shared" si="3"/>
        <v>24.68</v>
      </c>
      <c r="V6" s="33">
        <f t="shared" si="3"/>
        <v>2631</v>
      </c>
      <c r="W6" s="33">
        <f t="shared" si="3"/>
        <v>3.78</v>
      </c>
      <c r="X6" s="33">
        <f t="shared" si="3"/>
        <v>696.03</v>
      </c>
      <c r="Y6" s="34">
        <f>IF(Y7="",NA(),Y7)</f>
        <v>95.4</v>
      </c>
      <c r="Z6" s="34">
        <f t="shared" ref="Z6:AH6" si="4">IF(Z7="",NA(),Z7)</f>
        <v>93</v>
      </c>
      <c r="AA6" s="34">
        <f t="shared" si="4"/>
        <v>85.76</v>
      </c>
      <c r="AB6" s="34">
        <f t="shared" si="4"/>
        <v>89.44</v>
      </c>
      <c r="AC6" s="34">
        <f t="shared" si="4"/>
        <v>99.97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498.56</v>
      </c>
      <c r="BG6" s="34">
        <f t="shared" ref="BG6:BO6" si="7">IF(BG7="",NA(),BG7)</f>
        <v>480.48</v>
      </c>
      <c r="BH6" s="34">
        <f t="shared" si="7"/>
        <v>471.65</v>
      </c>
      <c r="BI6" s="34">
        <f t="shared" si="7"/>
        <v>585.03</v>
      </c>
      <c r="BJ6" s="33">
        <f t="shared" si="7"/>
        <v>0</v>
      </c>
      <c r="BK6" s="34">
        <f t="shared" si="7"/>
        <v>446.63</v>
      </c>
      <c r="BL6" s="34">
        <f t="shared" si="7"/>
        <v>416.91</v>
      </c>
      <c r="BM6" s="34">
        <f t="shared" si="7"/>
        <v>392.19</v>
      </c>
      <c r="BN6" s="34">
        <f t="shared" si="7"/>
        <v>413.5</v>
      </c>
      <c r="BO6" s="34">
        <f t="shared" si="7"/>
        <v>244.85</v>
      </c>
      <c r="BP6" s="33" t="str">
        <f>IF(BP7="","",IF(BP7="-","【-】","【"&amp;SUBSTITUTE(TEXT(BP7,"#,##0.00"),"-","△")&amp;"】"))</f>
        <v>【329.28】</v>
      </c>
      <c r="BQ6" s="34">
        <f>IF(BQ7="",NA(),BQ7)</f>
        <v>48.36</v>
      </c>
      <c r="BR6" s="34">
        <f t="shared" ref="BR6:BZ6" si="8">IF(BR7="",NA(),BR7)</f>
        <v>55.06</v>
      </c>
      <c r="BS6" s="34">
        <f t="shared" si="8"/>
        <v>51.17</v>
      </c>
      <c r="BT6" s="34">
        <f t="shared" si="8"/>
        <v>48.29</v>
      </c>
      <c r="BU6" s="34">
        <f t="shared" si="8"/>
        <v>56.16</v>
      </c>
      <c r="BV6" s="34">
        <f t="shared" si="8"/>
        <v>58.53</v>
      </c>
      <c r="BW6" s="34">
        <f t="shared" si="8"/>
        <v>57.93</v>
      </c>
      <c r="BX6" s="34">
        <f t="shared" si="8"/>
        <v>57.03</v>
      </c>
      <c r="BY6" s="34">
        <f t="shared" si="8"/>
        <v>55.84</v>
      </c>
      <c r="BZ6" s="34">
        <f t="shared" si="8"/>
        <v>64.78</v>
      </c>
      <c r="CA6" s="33" t="str">
        <f>IF(CA7="","",IF(CA7="-","【-】","【"&amp;SUBSTITUTE(TEXT(CA7,"#,##0.00"),"-","△")&amp;"】"))</f>
        <v>【60.55】</v>
      </c>
      <c r="CB6" s="34">
        <f>IF(CB7="",NA(),CB7)</f>
        <v>221.15</v>
      </c>
      <c r="CC6" s="34">
        <f t="shared" ref="CC6:CK6" si="9">IF(CC7="",NA(),CC7)</f>
        <v>201.02</v>
      </c>
      <c r="CD6" s="34">
        <f t="shared" si="9"/>
        <v>236.86</v>
      </c>
      <c r="CE6" s="34">
        <f t="shared" si="9"/>
        <v>248.6</v>
      </c>
      <c r="CF6" s="34">
        <f t="shared" si="9"/>
        <v>211.62</v>
      </c>
      <c r="CG6" s="34">
        <f t="shared" si="9"/>
        <v>266.57</v>
      </c>
      <c r="CH6" s="34">
        <f t="shared" si="9"/>
        <v>276.93</v>
      </c>
      <c r="CI6" s="34">
        <f t="shared" si="9"/>
        <v>283.73</v>
      </c>
      <c r="CJ6" s="34">
        <f t="shared" si="9"/>
        <v>287.57</v>
      </c>
      <c r="CK6" s="34">
        <f t="shared" si="9"/>
        <v>250.21</v>
      </c>
      <c r="CL6" s="33" t="str">
        <f>IF(CL7="","",IF(CL7="-","【-】","【"&amp;SUBSTITUTE(TEXT(CL7,"#,##0.00"),"-","△")&amp;"】"))</f>
        <v>【269.12】</v>
      </c>
      <c r="CM6" s="34">
        <f>IF(CM7="",NA(),CM7)</f>
        <v>77.89</v>
      </c>
      <c r="CN6" s="34">
        <f t="shared" ref="CN6:CV6" si="10">IF(CN7="",NA(),CN7)</f>
        <v>82.44</v>
      </c>
      <c r="CO6" s="34">
        <f t="shared" si="10"/>
        <v>82.44</v>
      </c>
      <c r="CP6" s="34">
        <f t="shared" si="10"/>
        <v>82.44</v>
      </c>
      <c r="CQ6" s="34">
        <f t="shared" si="10"/>
        <v>72.94</v>
      </c>
      <c r="CR6" s="34">
        <f t="shared" si="10"/>
        <v>58.06</v>
      </c>
      <c r="CS6" s="34">
        <f t="shared" si="10"/>
        <v>59.08</v>
      </c>
      <c r="CT6" s="34">
        <f t="shared" si="10"/>
        <v>58.25</v>
      </c>
      <c r="CU6" s="34">
        <f t="shared" si="10"/>
        <v>61.55</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52159</v>
      </c>
      <c r="D7" s="36">
        <v>47</v>
      </c>
      <c r="E7" s="36">
        <v>18</v>
      </c>
      <c r="F7" s="36">
        <v>0</v>
      </c>
      <c r="G7" s="36">
        <v>0</v>
      </c>
      <c r="H7" s="36" t="s">
        <v>111</v>
      </c>
      <c r="I7" s="36" t="s">
        <v>112</v>
      </c>
      <c r="J7" s="36" t="s">
        <v>113</v>
      </c>
      <c r="K7" s="36" t="s">
        <v>114</v>
      </c>
      <c r="L7" s="36" t="s">
        <v>115</v>
      </c>
      <c r="M7" s="36" t="s">
        <v>116</v>
      </c>
      <c r="N7" s="37" t="s">
        <v>117</v>
      </c>
      <c r="O7" s="37" t="s">
        <v>118</v>
      </c>
      <c r="P7" s="37">
        <v>9.83</v>
      </c>
      <c r="Q7" s="37">
        <v>100</v>
      </c>
      <c r="R7" s="37">
        <v>3240</v>
      </c>
      <c r="S7" s="37">
        <v>26991</v>
      </c>
      <c r="T7" s="37">
        <v>1093.56</v>
      </c>
      <c r="U7" s="37">
        <v>24.68</v>
      </c>
      <c r="V7" s="37">
        <v>2631</v>
      </c>
      <c r="W7" s="37">
        <v>3.78</v>
      </c>
      <c r="X7" s="37">
        <v>696.03</v>
      </c>
      <c r="Y7" s="37">
        <v>95.4</v>
      </c>
      <c r="Z7" s="37">
        <v>93</v>
      </c>
      <c r="AA7" s="37">
        <v>85.76</v>
      </c>
      <c r="AB7" s="37">
        <v>89.44</v>
      </c>
      <c r="AC7" s="37">
        <v>99.97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498.56</v>
      </c>
      <c r="BG7" s="37">
        <v>480.48</v>
      </c>
      <c r="BH7" s="37">
        <v>471.65</v>
      </c>
      <c r="BI7" s="37">
        <v>585.03</v>
      </c>
      <c r="BJ7" s="37">
        <v>0</v>
      </c>
      <c r="BK7" s="37">
        <v>446.63</v>
      </c>
      <c r="BL7" s="37">
        <v>416.91</v>
      </c>
      <c r="BM7" s="37">
        <v>392.19</v>
      </c>
      <c r="BN7" s="37">
        <v>413.5</v>
      </c>
      <c r="BO7" s="37">
        <v>244.85</v>
      </c>
      <c r="BP7" s="37">
        <v>329.28</v>
      </c>
      <c r="BQ7" s="37">
        <v>48.36</v>
      </c>
      <c r="BR7" s="37">
        <v>55.06</v>
      </c>
      <c r="BS7" s="37">
        <v>51.17</v>
      </c>
      <c r="BT7" s="37">
        <v>48.29</v>
      </c>
      <c r="BU7" s="37">
        <v>56.16</v>
      </c>
      <c r="BV7" s="37">
        <v>58.53</v>
      </c>
      <c r="BW7" s="37">
        <v>57.93</v>
      </c>
      <c r="BX7" s="37">
        <v>57.03</v>
      </c>
      <c r="BY7" s="37">
        <v>55.84</v>
      </c>
      <c r="BZ7" s="37">
        <v>64.78</v>
      </c>
      <c r="CA7" s="37">
        <v>60.55</v>
      </c>
      <c r="CB7" s="37">
        <v>221.15</v>
      </c>
      <c r="CC7" s="37">
        <v>201.02</v>
      </c>
      <c r="CD7" s="37">
        <v>236.86</v>
      </c>
      <c r="CE7" s="37">
        <v>248.6</v>
      </c>
      <c r="CF7" s="37">
        <v>211.62</v>
      </c>
      <c r="CG7" s="37">
        <v>266.57</v>
      </c>
      <c r="CH7" s="37">
        <v>276.93</v>
      </c>
      <c r="CI7" s="37">
        <v>283.73</v>
      </c>
      <c r="CJ7" s="37">
        <v>287.57</v>
      </c>
      <c r="CK7" s="37">
        <v>250.21</v>
      </c>
      <c r="CL7" s="37">
        <v>269.12</v>
      </c>
      <c r="CM7" s="37">
        <v>77.89</v>
      </c>
      <c r="CN7" s="37">
        <v>82.44</v>
      </c>
      <c r="CO7" s="37">
        <v>82.44</v>
      </c>
      <c r="CP7" s="37">
        <v>82.44</v>
      </c>
      <c r="CQ7" s="37">
        <v>72.94</v>
      </c>
      <c r="CR7" s="37">
        <v>58.06</v>
      </c>
      <c r="CS7" s="37">
        <v>59.08</v>
      </c>
      <c r="CT7" s="37">
        <v>58.25</v>
      </c>
      <c r="CU7" s="37">
        <v>61.55</v>
      </c>
      <c r="CV7" s="37">
        <v>61.79</v>
      </c>
      <c r="CW7" s="37">
        <v>59.35</v>
      </c>
      <c r="CX7" s="37">
        <v>100</v>
      </c>
      <c r="CY7" s="37">
        <v>100</v>
      </c>
      <c r="CZ7" s="37">
        <v>100</v>
      </c>
      <c r="DA7" s="37">
        <v>100</v>
      </c>
      <c r="DB7" s="37">
        <v>100</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2019-01-23T02:22:16Z</cp:lastPrinted>
  <dcterms:created xsi:type="dcterms:W3CDTF">2018-12-03T09:38:10Z</dcterms:created>
  <dcterms:modified xsi:type="dcterms:W3CDTF">2019-01-23T02:23:03Z</dcterms:modified>
  <cp:category/>
</cp:coreProperties>
</file>