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30.24\gesui\高橋良宣【１】\【総務一時保存】\【経営比較分析表】下水道分\【経営比較分析表】2017_052159_47_1718\"/>
    </mc:Choice>
  </mc:AlternateContent>
  <workbookProtection workbookAlgorithmName="SHA-512" workbookHashValue="Y1NiR+kvhB/80K8XkfSLUX3mgNMzr+T3f5lv/sD6aQpCUvtRPIlldnaovmqRDasRm5lmafn9iO1HHexGRHGSdg==" workbookSaltValue="gxnr0gsLz+U8eYePuISF3g==" workbookSpinCount="100000" lockStructure="1"/>
  <bookViews>
    <workbookView xWindow="0" yWindow="0" windowWidth="20490" windowHeight="64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<sst xmlns="http://schemas.openxmlformats.org/spreadsheetml/2006/main" count="240" uniqueCount="126">
  <si>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</si>
  <si>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</si>
  <si>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</si>
  <si>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</si>
  <si>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</si>
  <si>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</si>
  <si>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</si>
  <si>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</si>
  <si>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</si>
  <si>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</si>
  <si>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</si>
  <si>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</si>
  <si>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</si>
  <si>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</si>
  <si>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</si>
  <si>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</si>
  <si>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</si>
  <si>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</si>
  <si>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</si>
  <si>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</si>
  <si>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</si>
  <si>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</si>
  <si>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</si>
  <si>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</si>
  <si>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</si>
  <si>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</si>
  <si>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</si>
  <si>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</si>
  <si>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</si>
  <si>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</si>
  <si>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</si>
  <si>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</si>
  <si>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</si>
  <si>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</si>
  <si>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</si>
  <si>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</si>
  <si>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</si>
  <si>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</si>
  <si>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</si>
  <si>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</si>
  <si>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</si>
  <si>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</si>
  <si>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</si>
  <si>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</si>
  <si>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</si>
  <si>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</si>
  <si>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</si>
  <si>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</si>
  <si>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</si>
  <si>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</si>
  <si>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</si>
  <si>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</si>
  <si>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</si>
  <si>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</si>
  <si>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</si>
  <si>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</si>
  <si>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</si>
  <si>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</si>
  <si>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</si>
  <si>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</si>
  <si>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</si>
  <si>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</si>
  <si>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</si>
  <si>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</si>
  <si>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</si>
  <si>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</si>
  <si>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</si>
  <si>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</si>
  <si>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</si>
  <si>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</si>
  <si>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</si>
  <si>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</si>
  <si>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</si>
  <si>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</si>
  <si>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</si>
  <si>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</si>
  <si>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</si>
  <si>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</si>
  <si>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</si>
  <si>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</si>
  <si>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</si>
  <si>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</si>
  <si>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</si>
  <si>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</si>
  <si>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</si>
  <si>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</si>
  <si>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</si>
  <si>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</si>
  <si>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</si>
  <si>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</si>
  <si>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</si>
  <si>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</si>
  <si>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</si>
  <si>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</si>
  <si>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</si>
  <si>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</si>
  <si>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</si>
  <si>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</si>
  <si>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</si>
  <si>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</si>
  <si>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</si>
  <si>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</si>
  <si>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</si>
  <si>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</si>
  <si>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</si>
  <si>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</si>
  <si>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</si>
  <si>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</si>
  <si>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</si>
  <si>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</si>
  <si>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</si>
  <si>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</si>
  <si>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</si>
  <si>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</si>
  <si>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</si>
  <si>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</si>
  <si>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</si>
  <si>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</si>
  <si>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</si>
  <si>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</si>
  <si>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</si>
  <si>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</si>
  <si>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</si>
  <si>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収益は、一般会計からの繰入金に大きく依存し、経営状況は脆弱である。
　このため、事業の安定的な経営や将来の更新需要に対応できる財源の確保が大きな課題である。
　したがって、市民の理解を得ながら段階的な料金改定による使用料収入の確保を図り、効率的・効果的な維持管理と投資による経費削減を行い経営改善に努める。</t>
    <phoneticPr fontId="4"/>
  </si>
  <si>
    <t>　平成11年より供用を開始している。耐用年数の観点から考えると、更新の時期はまだ到来していないが、小規模会計のため将来の更新需要に対応するための財源確保は難しい。
　そのため、個々の資産に応じた効率的・効果的な維持管理を行い、長寿命化・経費削減を図るとともに財政負担の軽減を図りながら計画的な更新を行いたい。</t>
    <rPh sb="1" eb="3">
      <t>ヘイセイ</t>
    </rPh>
    <rPh sb="5" eb="6">
      <t>ネン</t>
    </rPh>
    <rPh sb="8" eb="10">
      <t>キョウヨウ</t>
    </rPh>
    <rPh sb="11" eb="13">
      <t>カイシ</t>
    </rPh>
    <rPh sb="18" eb="22">
      <t>タイヨウネンスウ</t>
    </rPh>
    <rPh sb="23" eb="25">
      <t>カンテン</t>
    </rPh>
    <rPh sb="27" eb="28">
      <t>カンガ</t>
    </rPh>
    <rPh sb="32" eb="34">
      <t>コウシン</t>
    </rPh>
    <rPh sb="35" eb="37">
      <t>ジキ</t>
    </rPh>
    <rPh sb="40" eb="42">
      <t>トウライ</t>
    </rPh>
    <rPh sb="49" eb="52">
      <t>ショウキボ</t>
    </rPh>
    <rPh sb="52" eb="54">
      <t>カイケイ</t>
    </rPh>
    <rPh sb="57" eb="59">
      <t>ショウライ</t>
    </rPh>
    <rPh sb="60" eb="64">
      <t>コウシンジュヨウ</t>
    </rPh>
    <rPh sb="65" eb="67">
      <t>タイオウ</t>
    </rPh>
    <rPh sb="72" eb="76">
      <t>ザイゲンカクホ</t>
    </rPh>
    <rPh sb="77" eb="78">
      <t>ムズカ</t>
    </rPh>
    <phoneticPr fontId="4"/>
  </si>
  <si>
    <t>①収益的収支比率：前年度より伸びているが、一般会計繰入金の見直しによるものであるため、経営が改善されたわけではない。総収益の90％を一般会計繰入金に依存している状況であるため、使用料収入の確保や経費の見直しによる経営改善に向けた取組が必要である。
④企業債残高対事業規模比率：近年は事業もなく借入も発生していなかったが、平成29年度より公営企業会計適用事業のため借入が発生した。そのため前年度より上昇している。全国平均・類似団体平均より大きく上回っているので、留意していきたい。
⑤経費回収率：25.58％と前年度を上回ったが、依然として低い水準である。全国平均・類似団体平均と比較しても低い状況であるため、適切な使用料収入を確保する必要がある。
⑥汚水処理原価：前年度より改善はしているが、引き続き維持管理費の削減や接続率の向上による有収水量の増加に努めたい。
⑦施設利用率：前年度より微増しているが、水洗化率も低いので利用率も低い状況である。今後も接続率の向上を図るとともに適切な施設の維持に努めたい。
⑧水洗化率：近年ほぼ横ばいのうえに、全国平均・類似団体平均を下回っている状況である。区域内人口が少なく、減少傾向にあるが、水質保全や使用料収入の確保を図るため、引き続き接続率の向上に努めたい。</t>
    <rPh sb="138" eb="140">
      <t>キンネン</t>
    </rPh>
    <rPh sb="141" eb="143">
      <t>ジギョウ</t>
    </rPh>
    <rPh sb="146" eb="148">
      <t>カリイレ</t>
    </rPh>
    <rPh sb="149" eb="151">
      <t>ハッセイ</t>
    </rPh>
    <rPh sb="160" eb="162">
      <t>ヘイセイ</t>
    </rPh>
    <rPh sb="164" eb="166">
      <t>ネンド</t>
    </rPh>
    <rPh sb="168" eb="170">
      <t>コウエイ</t>
    </rPh>
    <rPh sb="170" eb="172">
      <t>キギョウ</t>
    </rPh>
    <rPh sb="172" eb="174">
      <t>カイケイ</t>
    </rPh>
    <rPh sb="174" eb="176">
      <t>テキヨウ</t>
    </rPh>
    <rPh sb="193" eb="196">
      <t>ゼンネンド</t>
    </rPh>
    <rPh sb="198" eb="200">
      <t>ジョウショウ</t>
    </rPh>
    <rPh sb="205" eb="209">
      <t>ゼンコクヘイキン</t>
    </rPh>
    <rPh sb="210" eb="216">
      <t>ルイジダンタイヘイキン</t>
    </rPh>
    <rPh sb="218" eb="219">
      <t>オオ</t>
    </rPh>
    <rPh sb="221" eb="223">
      <t>ウワマワ</t>
    </rPh>
    <rPh sb="230" eb="232">
      <t>リュウイ</t>
    </rPh>
    <rPh sb="402" eb="405">
      <t>スイセンカ</t>
    </rPh>
    <rPh sb="405" eb="406">
      <t>リツ</t>
    </rPh>
    <rPh sb="407" eb="408">
      <t>ヒク</t>
    </rPh>
    <rPh sb="411" eb="414">
      <t>リヨウリツ</t>
    </rPh>
    <rPh sb="415" eb="416">
      <t>ヒク</t>
    </rPh>
    <rPh sb="417" eb="419">
      <t>ジョウキョウ</t>
    </rPh>
    <rPh sb="496" eb="499">
      <t>クイキナイ</t>
    </rPh>
    <rPh sb="499" eb="501">
      <t>ジンコウ</t>
    </rPh>
    <rPh sb="502" eb="503">
      <t>スク</t>
    </rPh>
    <rPh sb="506" eb="508">
      <t>ゲンショウ</t>
    </rPh>
    <rPh sb="508" eb="51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</si>
</sst>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E1-4565-B357-36CE62EAB5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c:ext xmlns:c16="http://schemas.microsoft.com/office/drawing/2014/chart" uri="{C3380CC4-5D6E-409C-BE32-E72D297353CC}">
              <c16:uniqueId val="{00000001-22E1-4565-B357-36CE62EAB5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40.74</c:v>
                </c:pt>
                <c:pt idx="1">
                  <c:v>35.19</c:v>
                </c:pt>
                <c:pt idx="2">
                  <c:v>33.33</c:v>
                </c:pt>
                <c:pt idx="3">
                  <c:v>33.33</c:v>
                </c:pt>
                <c:pt idx="4">
                  <c:v>35.19</c:v>
                </c:pt>
              </c:numCache>
            </c:numRef>
          </c:val>
          <c:extLst>
            <c:ext xmlns:c16="http://schemas.microsoft.com/office/drawing/2014/chart" uri="{C3380CC4-5D6E-409C-BE32-E72D297353CC}">
              <c16:uniqueId val="{00000000-3388-48AA-A680-E8B150D1A7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56.52</c:v>
                </c:pt>
                <c:pt idx="2">
                  <c:v>53.97</c:v>
                </c:pt>
                <c:pt idx="3">
                  <c:v>40.53</c:v>
                </c:pt>
                <c:pt idx="4">
                  <c:v>40.67</c:v>
                </c:pt>
              </c:numCache>
            </c:numRef>
          </c:val>
          <c:smooth val="0"/>
          <c:extLst>
            <c:ext xmlns:c16="http://schemas.microsoft.com/office/drawing/2014/chart" uri="{C3380CC4-5D6E-409C-BE32-E72D297353CC}">
              <c16:uniqueId val="{00000001-3388-48AA-A680-E8B150D1A7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50.71</c:v>
                </c:pt>
                <c:pt idx="1">
                  <c:v>52.17</c:v>
                </c:pt>
                <c:pt idx="2">
                  <c:v>54.68</c:v>
                </c:pt>
                <c:pt idx="3">
                  <c:v>54.89</c:v>
                </c:pt>
                <c:pt idx="4">
                  <c:v>58.87</c:v>
                </c:pt>
              </c:numCache>
            </c:numRef>
          </c:val>
          <c:extLst>
            <c:ext xmlns:c16="http://schemas.microsoft.com/office/drawing/2014/chart" uri="{C3380CC4-5D6E-409C-BE32-E72D297353CC}">
              <c16:uniqueId val="{00000000-0782-498D-A711-7CECBD58E2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89.31</c:v>
                </c:pt>
                <c:pt idx="1">
                  <c:v>91.27</c:v>
                </c:pt>
                <c:pt idx="2">
                  <c:v>92.01</c:v>
                </c:pt>
                <c:pt idx="3">
                  <c:v>90.28</c:v>
                </c:pt>
                <c:pt idx="4">
                  <c:v>89.47</c:v>
                </c:pt>
              </c:numCache>
            </c:numRef>
          </c:val>
          <c:smooth val="0"/>
          <c:extLst>
            <c:ext xmlns:c16="http://schemas.microsoft.com/office/drawing/2014/chart" uri="{C3380CC4-5D6E-409C-BE32-E72D297353CC}">
              <c16:uniqueId val="{00000001-0782-498D-A711-7CECBD58E2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71.400000000000006</c:v>
                </c:pt>
                <c:pt idx="1">
                  <c:v>76.61</c:v>
                </c:pt>
                <c:pt idx="2">
                  <c:v>85.2</c:v>
                </c:pt>
                <c:pt idx="3">
                  <c:v>81.510000000000005</c:v>
                </c:pt>
                <c:pt idx="4">
                  <c:v>100.45</c:v>
                </c:pt>
              </c:numCache>
            </c:numRef>
          </c:val>
          <c:extLst>
            <c:ext xmlns:c16="http://schemas.microsoft.com/office/drawing/2014/chart" uri="{C3380CC4-5D6E-409C-BE32-E72D297353CC}">
              <c16:uniqueId val="{00000000-0EA1-415B-9B7A-0AED1C432A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1-415B-9B7A-0AED1C432A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D2-4D80-81CE-0364828C43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D2-4D80-81CE-0364828C43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FE-42F0-A996-69F36D7719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FE-42F0-A996-69F36D7719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7D-479B-BA06-C54216A553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7D-479B-BA06-C54216A553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D8-41AA-B671-F8DE772AF4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8-41AA-B671-F8DE772AF4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1413.11</c:v>
                </c:pt>
                <c:pt idx="1">
                  <c:v>1582.92</c:v>
                </c:pt>
                <c:pt idx="2">
                  <c:v>3527.87</c:v>
                </c:pt>
                <c:pt idx="3">
                  <c:v>1481.02</c:v>
                </c:pt>
                <c:pt idx="4">
                  <c:v>1632.41</c:v>
                </c:pt>
              </c:numCache>
            </c:numRef>
          </c:val>
          <c:extLst>
            <c:ext xmlns:c16="http://schemas.microsoft.com/office/drawing/2014/chart" uri="{C3380CC4-5D6E-409C-BE32-E72D297353CC}">
              <c16:uniqueId val="{00000000-38B7-436A-9887-CEFB2E14F7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1156.78</c:v>
                </c:pt>
                <c:pt idx="1">
                  <c:v>1239.21</c:v>
                </c:pt>
                <c:pt idx="2">
                  <c:v>1196.58</c:v>
                </c:pt>
                <c:pt idx="3">
                  <c:v>776.75</c:v>
                </c:pt>
                <c:pt idx="4">
                  <c:v>438.26</c:v>
                </c:pt>
              </c:numCache>
            </c:numRef>
          </c:val>
          <c:smooth val="0"/>
          <c:extLst>
            <c:ext xmlns:c16="http://schemas.microsoft.com/office/drawing/2014/chart" uri="{C3380CC4-5D6E-409C-BE32-E72D297353CC}">
              <c16:uniqueId val="{00000001-38B7-436A-9887-CEFB2E14F7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10.91</c:v>
                </c:pt>
                <c:pt idx="1">
                  <c:v>13.35</c:v>
                </c:pt>
                <c:pt idx="2">
                  <c:v>10.46</c:v>
                </c:pt>
                <c:pt idx="3">
                  <c:v>12.55</c:v>
                </c:pt>
                <c:pt idx="4">
                  <c:v>25.58</c:v>
                </c:pt>
              </c:numCache>
            </c:numRef>
          </c:val>
          <c:extLst>
            <c:ext xmlns:c16="http://schemas.microsoft.com/office/drawing/2014/chart" uri="{C3380CC4-5D6E-409C-BE32-E72D297353CC}">
              <c16:uniqueId val="{00000000-22CB-4523-B788-FCDD6753A4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33.82</c:v>
                </c:pt>
                <c:pt idx="1">
                  <c:v>38.14</c:v>
                </c:pt>
                <c:pt idx="2">
                  <c:v>38.28</c:v>
                </c:pt>
                <c:pt idx="3">
                  <c:v>38.49</c:v>
                </c:pt>
                <c:pt idx="4">
                  <c:v>39.86</c:v>
                </c:pt>
              </c:numCache>
            </c:numRef>
          </c:val>
          <c:smooth val="0"/>
          <c:extLst>
            <c:ext xmlns:c16="http://schemas.microsoft.com/office/drawing/2014/chart" uri="{C3380CC4-5D6E-409C-BE32-E72D297353CC}">
              <c16:uniqueId val="{00000001-22CB-4523-B788-FCDD6753A4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973.76</c:v>
                </c:pt>
                <c:pt idx="1">
                  <c:v>853.36</c:v>
                </c:pt>
                <c:pt idx="2">
                  <c:v>1279.8499999999999</c:v>
                </c:pt>
                <c:pt idx="3">
                  <c:v>989.45</c:v>
                </c:pt>
                <c:pt idx="4">
                  <c:v>441.69</c:v>
                </c:pt>
              </c:numCache>
            </c:numRef>
          </c:val>
          <c:extLst>
            <c:ext xmlns:c16="http://schemas.microsoft.com/office/drawing/2014/chart" uri="{C3380CC4-5D6E-409C-BE32-E72D297353CC}">
              <c16:uniqueId val="{00000000-29E7-453C-8442-2AF53EF863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525.1</c:v>
                </c:pt>
                <c:pt idx="1">
                  <c:v>471.79</c:v>
                </c:pt>
                <c:pt idx="2">
                  <c:v>468.36</c:v>
                </c:pt>
                <c:pt idx="3">
                  <c:v>479.21</c:v>
                </c:pt>
                <c:pt idx="4">
                  <c:v>451.49</c:v>
                </c:pt>
              </c:numCache>
            </c:numRef>
          </c:val>
          <c:smooth val="0"/>
          <c:extLst>
            <c:ext xmlns:c16="http://schemas.microsoft.com/office/drawing/2014/chart" uri="{C3380CC4-5D6E-409C-BE32-E72D297353CC}">
              <c16:uniqueId val="{00000001-29E7-453C-8442-2AF53EF863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秋田県　仙北市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林業集落排水</v>
      </c>
      <c r="Q8" s="47"/>
      <c r="R8" s="47"/>
      <c r="S8" s="47"/>
      <c r="T8" s="47"/>
      <c r="U8" s="47"/>
      <c r="V8" s="47"/>
      <c r="W8" s="47" t="str">
        <f>データ!L6</f>
        <v>G2</v>
      </c>
      <c r="X8" s="47"/>
      <c r="Y8" s="47"/>
      <c r="Z8" s="47"/>
      <c r="AA8" s="47"/>
      <c r="AB8" s="47"/>
      <c r="AC8" s="47"/>
      <c r="AD8" s="48" t="str">
        <f>データ!$M$6</f>
        <v>非設置</v>
      </c>
      <c r="AE8" s="48"/>
      <c r="AF8" s="48"/>
      <c r="AG8" s="48"/>
      <c r="AH8" s="48"/>
      <c r="AI8" s="48"/>
      <c r="AJ8" s="48"/>
      <c r="AK8" s="3"/>
      <c r="AL8" s="49">
        <f>データ!S6</f>
        <v>26991</v>
      </c>
      <c r="AM8" s="49"/>
      <c r="AN8" s="49"/>
      <c r="AO8" s="49"/>
      <c r="AP8" s="49"/>
      <c r="AQ8" s="49"/>
      <c r="AR8" s="49"/>
      <c r="AS8" s="49"/>
      <c r="AT8" s="44">
        <f>データ!T6</f>
        <v>1093.56</v>
      </c>
      <c r="AU8" s="44"/>
      <c r="AV8" s="44"/>
      <c r="AW8" s="44"/>
      <c r="AX8" s="44"/>
      <c r="AY8" s="44"/>
      <c r="AZ8" s="44"/>
      <c r="BA8" s="44"/>
      <c r="BB8" s="44">
        <f>データ!U6</f>
        <v>24.68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0.46</v>
      </c>
      <c r="Q10" s="44"/>
      <c r="R10" s="44"/>
      <c r="S10" s="44"/>
      <c r="T10" s="44"/>
      <c r="U10" s="44"/>
      <c r="V10" s="44"/>
      <c r="W10" s="44">
        <f>データ!Q6</f>
        <v>85</v>
      </c>
      <c r="X10" s="44"/>
      <c r="Y10" s="44"/>
      <c r="Z10" s="44"/>
      <c r="AA10" s="44"/>
      <c r="AB10" s="44"/>
      <c r="AC10" s="44"/>
      <c r="AD10" s="49">
        <f>データ!R6</f>
        <v>2700</v>
      </c>
      <c r="AE10" s="49"/>
      <c r="AF10" s="49"/>
      <c r="AG10" s="49"/>
      <c r="AH10" s="49"/>
      <c r="AI10" s="49"/>
      <c r="AJ10" s="49"/>
      <c r="AK10" s="2"/>
      <c r="AL10" s="49">
        <f>データ!V6</f>
        <v>124</v>
      </c>
      <c r="AM10" s="49"/>
      <c r="AN10" s="49"/>
      <c r="AO10" s="49"/>
      <c r="AP10" s="49"/>
      <c r="AQ10" s="49"/>
      <c r="AR10" s="49"/>
      <c r="AS10" s="49"/>
      <c r="AT10" s="44">
        <f>データ!W6</f>
        <v>0.14000000000000001</v>
      </c>
      <c r="AU10" s="44"/>
      <c r="AV10" s="44"/>
      <c r="AW10" s="44"/>
      <c r="AX10" s="44"/>
      <c r="AY10" s="44"/>
      <c r="AZ10" s="44"/>
      <c r="BA10" s="44"/>
      <c r="BB10" s="44">
        <f>データ!X6</f>
        <v>885.71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【520.82】</v>
      </c>
      <c r="I86" s="25" t="str">
        <f>データ!CA6</f>
        <v>【38.78】</v>
      </c>
      <c r="J86" s="25" t="str">
        <f>データ!CL6</f>
        <v>【460.50】</v>
      </c>
      <c r="K86" s="25" t="str">
        <f>データ!CW6</f>
        <v>【38.88】</v>
      </c>
      <c r="L86" s="25" t="str">
        <f>データ!DH6</f>
        <v>【88.63】</v>
      </c>
      <c r="M86" s="25" t="s">
        <v>56</v>
      </c>
      <c r="N86" s="25" t="s">
        <v>56</v>
      </c>
      <c r="O86" s="25" t="str">
        <f>データ!EO6</f>
        <v>【0.00】</v>
      </c>
    </row>
  </sheetData>
  <sheetProtection algorithmName="SHA-512" hashValue="JXMIdzFifZj4tPuq/6IP7w8BhQgWZpQXlyz4Ux5QpsMdgZRiLFWds+HCk0DxVZ/pINJQaqgyLzczpPtEVxWbZg==" saltValue="beE43gs7zAu6Zt0+A6ofq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52159</v>
      </c>
      <c r="D6" s="32">
        <f t="shared" si="3"/>
        <v>47</v>
      </c>
      <c r="E6" s="32">
        <f t="shared" si="3"/>
        <v>17</v>
      </c>
      <c r="F6" s="32">
        <f t="shared" si="3"/>
        <v>7</v>
      </c>
      <c r="G6" s="32">
        <f t="shared" si="3"/>
        <v>0</v>
      </c>
      <c r="H6" s="32" t="str">
        <f t="shared" si="3"/>
        <v>秋田県　仙北市</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0.46</v>
      </c>
      <c r="Q6" s="33">
        <f t="shared" si="3"/>
        <v>85</v>
      </c>
      <c r="R6" s="33">
        <f t="shared" si="3"/>
        <v>2700</v>
      </c>
      <c r="S6" s="33">
        <f t="shared" si="3"/>
        <v>26991</v>
      </c>
      <c r="T6" s="33">
        <f t="shared" si="3"/>
        <v>1093.56</v>
      </c>
      <c r="U6" s="33">
        <f t="shared" si="3"/>
        <v>24.68</v>
      </c>
      <c r="V6" s="33">
        <f t="shared" si="3"/>
        <v>124</v>
      </c>
      <c r="W6" s="33">
        <f t="shared" si="3"/>
        <v>0.14000000000000001</v>
      </c>
      <c r="X6" s="33">
        <f t="shared" si="3"/>
        <v>885.71</v>
      </c>
      <c r="Y6" s="34">
        <f>IF(Y7="",NA(),Y7)</f>
        <v>71.400000000000006</v>
      </c>
      <c r="Z6" s="34">
        <f t="shared" ref="Z6:AH6" si="4">IF(Z7="",NA(),Z7)</f>
        <v>76.61</v>
      </c>
      <c r="AA6" s="34">
        <f t="shared" si="4"/>
        <v>85.2</v>
      </c>
      <c r="AB6" s="34">
        <f t="shared" si="4"/>
        <v>81.510000000000005</v>
      </c>
      <c r="AC6" s="34">
        <f t="shared" si="4"/>
        <v>100.45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1413.11</v>
      </c>
      <c r="BG6" s="34">
        <f t="shared" ref="BG6:BO6" si="7">IF(BG7="",NA(),BG7)</f>
        <v>1582.92</v>
      </c>
      <c r="BH6" s="34">
        <f t="shared" si="7"/>
        <v>3527.87</v>
      </c>
      <c r="BI6" s="34">
        <f t="shared" si="7"/>
        <v>1481.02</v>
      </c>
      <c r="BJ6" s="34">
        <f t="shared" si="7"/>
        <v>1632.41</v>
      </c>
      <c r="BK6" s="34">
        <f t="shared" si="7"/>
        <v>1156.78</v>
      </c>
      <c r="BL6" s="34">
        <f t="shared" si="7"/>
        <v>1239.21</v>
      </c>
      <c r="BM6" s="34">
        <f t="shared" si="7"/>
        <v>1196.58</v>
      </c>
      <c r="BN6" s="34">
        <f t="shared" si="7"/>
        <v>776.75</v>
      </c>
      <c r="BO6" s="34">
        <f t="shared" si="7"/>
        <v>438.26</v>
      </c>
      <c r="BP6" s="33" t="str">
        <f>IF(BP7="","",IF(BP7="-","【-】","【"&amp;SUBSTITUTE(TEXT(BP7,"#,##0.00"),"-","△")&amp;"】"))</f>
        <v>【520.82】</v>
      </c>
      <c r="BQ6" s="34">
        <f>IF(BQ7="",NA(),BQ7)</f>
        <v>10.91</v>
      </c>
      <c r="BR6" s="34">
        <f t="shared" ref="BR6:BZ6" si="8">IF(BR7="",NA(),BR7)</f>
        <v>13.35</v>
      </c>
      <c r="BS6" s="34">
        <f t="shared" si="8"/>
        <v>10.46</v>
      </c>
      <c r="BT6" s="34">
        <f t="shared" si="8"/>
        <v>12.55</v>
      </c>
      <c r="BU6" s="34">
        <f t="shared" si="8"/>
        <v>25.58</v>
      </c>
      <c r="BV6" s="34">
        <f t="shared" si="8"/>
        <v>33.82</v>
      </c>
      <c r="BW6" s="34">
        <f t="shared" si="8"/>
        <v>38.14</v>
      </c>
      <c r="BX6" s="34">
        <f t="shared" si="8"/>
        <v>38.28</v>
      </c>
      <c r="BY6" s="34">
        <f t="shared" si="8"/>
        <v>38.49</v>
      </c>
      <c r="BZ6" s="34">
        <f t="shared" si="8"/>
        <v>39.86</v>
      </c>
      <c r="CA6" s="33" t="str">
        <f>IF(CA7="","",IF(CA7="-","【-】","【"&amp;SUBSTITUTE(TEXT(CA7,"#,##0.00"),"-","△")&amp;"】"))</f>
        <v>【38.78】</v>
      </c>
      <c r="CB6" s="34">
        <f>IF(CB7="",NA(),CB7)</f>
        <v>973.76</v>
      </c>
      <c r="CC6" s="34">
        <f t="shared" ref="CC6:CK6" si="9">IF(CC7="",NA(),CC7)</f>
        <v>853.36</v>
      </c>
      <c r="CD6" s="34">
        <f t="shared" si="9"/>
        <v>1279.8499999999999</v>
      </c>
      <c r="CE6" s="34">
        <f t="shared" si="9"/>
        <v>989.45</v>
      </c>
      <c r="CF6" s="34">
        <f t="shared" si="9"/>
        <v>441.69</v>
      </c>
      <c r="CG6" s="34">
        <f t="shared" si="9"/>
        <v>525.1</v>
      </c>
      <c r="CH6" s="34">
        <f t="shared" si="9"/>
        <v>471.79</v>
      </c>
      <c r="CI6" s="34">
        <f t="shared" si="9"/>
        <v>468.36</v>
      </c>
      <c r="CJ6" s="34">
        <f t="shared" si="9"/>
        <v>479.21</v>
      </c>
      <c r="CK6" s="34">
        <f t="shared" si="9"/>
        <v>451.49</v>
      </c>
      <c r="CL6" s="33" t="str">
        <f>IF(CL7="","",IF(CL7="-","【-】","【"&amp;SUBSTITUTE(TEXT(CL7,"#,##0.00"),"-","△")&amp;"】"))</f>
        <v>【460.50】</v>
      </c>
      <c r="CM6" s="34">
        <f>IF(CM7="",NA(),CM7)</f>
        <v>40.74</v>
      </c>
      <c r="CN6" s="34">
        <f t="shared" ref="CN6:CV6" si="10">IF(CN7="",NA(),CN7)</f>
        <v>35.19</v>
      </c>
      <c r="CO6" s="34">
        <f t="shared" si="10"/>
        <v>33.33</v>
      </c>
      <c r="CP6" s="34">
        <f t="shared" si="10"/>
        <v>33.33</v>
      </c>
      <c r="CQ6" s="34">
        <f t="shared" si="10"/>
        <v>35.19</v>
      </c>
      <c r="CR6" s="34">
        <f t="shared" si="10"/>
        <v>58.58</v>
      </c>
      <c r="CS6" s="34">
        <f t="shared" si="10"/>
        <v>56.52</v>
      </c>
      <c r="CT6" s="34">
        <f t="shared" si="10"/>
        <v>53.97</v>
      </c>
      <c r="CU6" s="34">
        <f t="shared" si="10"/>
        <v>40.53</v>
      </c>
      <c r="CV6" s="34">
        <f t="shared" si="10"/>
        <v>40.67</v>
      </c>
      <c r="CW6" s="33" t="str">
        <f>IF(CW7="","",IF(CW7="-","【-】","【"&amp;SUBSTITUTE(TEXT(CW7,"#,##0.00"),"-","△")&amp;"】"))</f>
        <v>【38.88】</v>
      </c>
      <c r="CX6" s="34">
        <f>IF(CX7="",NA(),CX7)</f>
        <v>50.71</v>
      </c>
      <c r="CY6" s="34">
        <f t="shared" ref="CY6:DG6" si="11">IF(CY7="",NA(),CY7)</f>
        <v>52.17</v>
      </c>
      <c r="CZ6" s="34">
        <f t="shared" si="11"/>
        <v>54.68</v>
      </c>
      <c r="DA6" s="34">
        <f t="shared" si="11"/>
        <v>54.89</v>
      </c>
      <c r="DB6" s="34">
        <f t="shared" si="11"/>
        <v>58.87</v>
      </c>
      <c r="DC6" s="34">
        <f t="shared" si="11"/>
        <v>89.31</v>
      </c>
      <c r="DD6" s="34">
        <f t="shared" si="11"/>
        <v>91.27</v>
      </c>
      <c r="DE6" s="34">
        <f t="shared" si="11"/>
        <v>92.01</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x14ac:dyDescent="0.15">
      <c r="A7" s="27"/>
      <c r="B7" s="36">
        <v>2017</v>
      </c>
      <c r="C7" s="36">
        <v>52159</v>
      </c>
      <c r="D7" s="36">
        <v>47</v>
      </c>
      <c r="E7" s="36">
        <v>17</v>
      </c>
      <c r="F7" s="36">
        <v>7</v>
      </c>
      <c r="G7" s="36">
        <v>0</v>
      </c>
      <c r="H7" s="36" t="s">
        <v>110</v>
      </c>
      <c r="I7" s="36" t="s">
        <v>111</v>
      </c>
      <c r="J7" s="36" t="s">
        <v>112</v>
      </c>
      <c r="K7" s="36" t="s">
        <v>113</v>
      </c>
      <c r="L7" s="36" t="s">
        <v>114</v>
      </c>
      <c r="M7" s="36" t="s">
        <v>115</v>
      </c>
      <c r="N7" s="37" t="s">
        <v>116</v>
      </c>
      <c r="O7" s="37" t="s">
        <v>117</v>
      </c>
      <c r="P7" s="37">
        <v>0.46</v>
      </c>
      <c r="Q7" s="37">
        <v>85</v>
      </c>
      <c r="R7" s="37">
        <v>2700</v>
      </c>
      <c r="S7" s="37">
        <v>26991</v>
      </c>
      <c r="T7" s="37">
        <v>1093.56</v>
      </c>
      <c r="U7" s="37">
        <v>24.68</v>
      </c>
      <c r="V7" s="37">
        <v>124</v>
      </c>
      <c r="W7" s="37">
        <v>0.14000000000000001</v>
      </c>
      <c r="X7" s="37">
        <v>885.71</v>
      </c>
      <c r="Y7" s="37">
        <v>71.400000000000006</v>
      </c>
      <c r="Z7" s="37">
        <v>76.61</v>
      </c>
      <c r="AA7" s="37">
        <v>85.2</v>
      </c>
      <c r="AB7" s="37">
        <v>81.510000000000005</v>
      </c>
      <c r="AC7" s="37">
        <v>100.45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1413.11</v>
      </c>
      <c r="BG7" s="37">
        <v>1582.92</v>
      </c>
      <c r="BH7" s="37">
        <v>3527.87</v>
      </c>
      <c r="BI7" s="37">
        <v>1481.02</v>
      </c>
      <c r="BJ7" s="37">
        <v>1632.41</v>
      </c>
      <c r="BK7" s="37">
        <v>1156.78</v>
      </c>
      <c r="BL7" s="37">
        <v>1239.21</v>
      </c>
      <c r="BM7" s="37">
        <v>1196.58</v>
      </c>
      <c r="BN7" s="37">
        <v>776.75</v>
      </c>
      <c r="BO7" s="37">
        <v>438.26</v>
      </c>
      <c r="BP7" s="37">
        <v>520.82000000000005</v>
      </c>
      <c r="BQ7" s="37">
        <v>10.91</v>
      </c>
      <c r="BR7" s="37">
        <v>13.35</v>
      </c>
      <c r="BS7" s="37">
        <v>10.46</v>
      </c>
      <c r="BT7" s="37">
        <v>12.55</v>
      </c>
      <c r="BU7" s="37">
        <v>25.58</v>
      </c>
      <c r="BV7" s="37">
        <v>33.82</v>
      </c>
      <c r="BW7" s="37">
        <v>38.14</v>
      </c>
      <c r="BX7" s="37">
        <v>38.28</v>
      </c>
      <c r="BY7" s="37">
        <v>38.49</v>
      </c>
      <c r="BZ7" s="37">
        <v>39.86</v>
      </c>
      <c r="CA7" s="37">
        <v>38.78</v>
      </c>
      <c r="CB7" s="37">
        <v>973.76</v>
      </c>
      <c r="CC7" s="37">
        <v>853.36</v>
      </c>
      <c r="CD7" s="37">
        <v>1279.8499999999999</v>
      </c>
      <c r="CE7" s="37">
        <v>989.45</v>
      </c>
      <c r="CF7" s="37">
        <v>441.69</v>
      </c>
      <c r="CG7" s="37">
        <v>525.1</v>
      </c>
      <c r="CH7" s="37">
        <v>471.79</v>
      </c>
      <c r="CI7" s="37">
        <v>468.36</v>
      </c>
      <c r="CJ7" s="37">
        <v>479.21</v>
      </c>
      <c r="CK7" s="37">
        <v>451.49</v>
      </c>
      <c r="CL7" s="37">
        <v>460.5</v>
      </c>
      <c r="CM7" s="37">
        <v>40.74</v>
      </c>
      <c r="CN7" s="37">
        <v>35.19</v>
      </c>
      <c r="CO7" s="37">
        <v>33.33</v>
      </c>
      <c r="CP7" s="37">
        <v>33.33</v>
      </c>
      <c r="CQ7" s="37">
        <v>35.19</v>
      </c>
      <c r="CR7" s="37">
        <v>58.58</v>
      </c>
      <c r="CS7" s="37">
        <v>56.52</v>
      </c>
      <c r="CT7" s="37">
        <v>53.97</v>
      </c>
      <c r="CU7" s="37">
        <v>40.53</v>
      </c>
      <c r="CV7" s="37">
        <v>40.67</v>
      </c>
      <c r="CW7" s="37">
        <v>38.880000000000003</v>
      </c>
      <c r="CX7" s="37">
        <v>50.71</v>
      </c>
      <c r="CY7" s="37">
        <v>52.17</v>
      </c>
      <c r="CZ7" s="37">
        <v>54.68</v>
      </c>
      <c r="DA7" s="37">
        <v>54.89</v>
      </c>
      <c r="DB7" s="37">
        <v>58.87</v>
      </c>
      <c r="DC7" s="37">
        <v>89.31</v>
      </c>
      <c r="DD7" s="37">
        <v>91.27</v>
      </c>
      <c r="DE7" s="37">
        <v>92.01</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senboku</cp:lastModifiedBy>
  <cp:lastPrinted>2019-01-22T04:28:27Z</cp:lastPrinted>
  <dcterms:created xsi:type="dcterms:W3CDTF">2018-12-03T09:35:07Z</dcterms:created>
  <dcterms:modified xsi:type="dcterms:W3CDTF">2019-01-22T04:33:22Z</dcterms:modified>
  <cp:category/>
</cp:coreProperties>
</file>