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照会文書綴　のデータ\06 H30\02 公営企業班\190117 経営比較分析表の作成について\02 各課（＝回答）\【経営比較分析表】2017_052159_47_1718（下水）\"/>
    </mc:Choice>
  </mc:AlternateContent>
  <workbookProtection workbookAlgorithmName="SHA-512" workbookHashValue="mAxfgmNiwbCO2UwXBtu0oYXigtrQPEdE1Q0avh7bCXQnJu8J/x4v3Y4k9bciYRjRcovN9SwEhuk1pLOWGcGWYQ==" workbookSaltValue="lOanMkdVukDRBrZiTxoBNA==" workbookSpinCount="100000" lockStructure="1"/>
  <bookViews>
    <workbookView xWindow="0" yWindow="0" windowWidth="20490" windowHeight="640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<sst xmlns="http://schemas.openxmlformats.org/spreadsheetml/2006/main" count="240" uniqueCount="126">
  <si>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</si>
  <si>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</si>
  <si>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</si>
  <si>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</si>
  <si>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</si>
  <si>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</si>
  <si>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</si>
  <si>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</si>
  <si>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</si>
  <si>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</si>
  <si>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</si>
  <si>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</si>
  <si>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</si>
  <si>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</si>
  <si>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</si>
  <si>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</si>
  <si>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</si>
  <si>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</si>
  <si>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</si>
  <si>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</si>
  <si>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</si>
  <si>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</si>
  <si>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</si>
  <si>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</si>
  <si>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</si>
  <si>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</si>
  <si>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</si>
  <si>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</si>
  <si>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</si>
  <si>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</si>
  <si>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</si>
  <si>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</si>
  <si>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</si>
  <si>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</si>
  <si>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</si>
  <si>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</si>
  <si>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</si>
  <si>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</si>
  <si>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</si>
  <si>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</si>
  <si>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</si>
  <si>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</si>
  <si>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</si>
  <si>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</si>
  <si>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</si>
  <si>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</si>
  <si>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</si>
  <si>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</si>
  <si>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</si>
  <si>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</si>
  <si>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</si>
  <si>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</si>
  <si>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</si>
  <si>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</si>
  <si>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</si>
  <si>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</si>
  <si>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</si>
  <si>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</si>
  <si>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</si>
  <si>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</si>
  <si>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</si>
  <si>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</si>
  <si>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</si>
  <si>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</si>
  <si>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</si>
  <si>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</si>
  <si>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</si>
  <si>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</si>
  <si>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</si>
  <si>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</si>
  <si>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</si>
  <si>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</si>
  <si>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</si>
  <si>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</si>
  <si>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</si>
  <si>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</si>
  <si>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</si>
  <si>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</si>
  <si>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</si>
  <si>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</si>
  <si>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</si>
  <si>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</si>
  <si>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</si>
  <si>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</si>
  <si>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</si>
  <si>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</si>
  <si>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</si>
  <si>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</si>
  <si>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</si>
  <si>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</si>
  <si>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</si>
  <si>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</si>
  <si>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</si>
  <si>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</si>
  <si>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</si>
  <si>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</si>
  <si>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</si>
  <si>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</si>
  <si>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</si>
  <si>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</si>
  <si>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</si>
  <si>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</si>
  <si>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</si>
  <si>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</si>
  <si>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</si>
  <si>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</si>
  <si>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</si>
  <si>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</si>
  <si>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</si>
  <si>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</si>
  <si>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仙北市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</si>
  <si>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</si>
  <si>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</si>
  <si>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</si>
  <si>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</si>
  <si>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</si>
  <si>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</si>
  <si>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</si>
  <si>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</si>
  <si>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</si>
  <si>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</si>
  <si>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</si>
  <si>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</si>
  <si>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昭和61年から供用を開始して、各処理場では、改修が必要であるとの判断が出ている状況である。
　そのため、機能強化事業を行っているところであるが、財政負担の軽減を図りながら計画的に事業を進めていきたい。
　また、個々の資産に応じた効率的・効果的な維持管理を行い、長寿命化・経費削減を図りたい。</t>
    <rPh sb="1" eb="3">
      <t>ショウワ</t>
    </rPh>
    <rPh sb="5" eb="6">
      <t>ネン</t>
    </rPh>
    <rPh sb="8" eb="10">
      <t>キョウヨウ</t>
    </rPh>
    <rPh sb="11" eb="13">
      <t>カイシ</t>
    </rPh>
    <rPh sb="16" eb="17">
      <t>カク</t>
    </rPh>
    <rPh sb="17" eb="20">
      <t>ショリジョウ</t>
    </rPh>
    <rPh sb="23" eb="25">
      <t>カイシュウ</t>
    </rPh>
    <rPh sb="26" eb="28">
      <t>ヒツヨウ</t>
    </rPh>
    <rPh sb="33" eb="35">
      <t>ハンダン</t>
    </rPh>
    <rPh sb="36" eb="37">
      <t>デ</t>
    </rPh>
    <rPh sb="40" eb="42">
      <t>ジョウキョウ</t>
    </rPh>
    <rPh sb="53" eb="55">
      <t>キノウ</t>
    </rPh>
    <rPh sb="55" eb="57">
      <t>キョウカ</t>
    </rPh>
    <rPh sb="57" eb="59">
      <t>ジギョウ</t>
    </rPh>
    <rPh sb="60" eb="61">
      <t>オコナ</t>
    </rPh>
    <rPh sb="73" eb="77">
      <t>ザイセイフタン</t>
    </rPh>
    <rPh sb="78" eb="80">
      <t>ケイゲン</t>
    </rPh>
    <rPh sb="81" eb="82">
      <t>ハカ</t>
    </rPh>
    <rPh sb="86" eb="89">
      <t>ケイカクテキ</t>
    </rPh>
    <rPh sb="90" eb="92">
      <t>ジギョウ</t>
    </rPh>
    <rPh sb="93" eb="94">
      <t>スス</t>
    </rPh>
    <rPh sb="106" eb="111">
      <t>ココノシサン</t>
    </rPh>
    <rPh sb="112" eb="113">
      <t>オウ</t>
    </rPh>
    <rPh sb="115" eb="118">
      <t>コウリツテキ</t>
    </rPh>
    <rPh sb="119" eb="122">
      <t>コウカテキ</t>
    </rPh>
    <rPh sb="123" eb="127">
      <t>イジカンリ</t>
    </rPh>
    <rPh sb="128" eb="129">
      <t>オコナ</t>
    </rPh>
    <rPh sb="131" eb="135">
      <t>チョウジュミョウカ</t>
    </rPh>
    <rPh sb="136" eb="140">
      <t>ケイヒサクゲン</t>
    </rPh>
    <rPh sb="141" eb="142">
      <t>ハカ</t>
    </rPh>
    <phoneticPr fontId="4"/>
  </si>
  <si>
    <t>　収益は、一般会計からの繰入金に大きく依存し、経営状況は脆弱である。
　このため、事業の安定的な経営や将来の更新需要に対応できる財源の確保が大きな課題である。
　したがって、市民の理解を得ながら段階的な料金改定による使用料収入の確保を図り、効率的・効果的な維持管理と投資による経費削減を行い経営改善に努める。</t>
    <phoneticPr fontId="4"/>
  </si>
  <si>
    <t>①収益的収支比率：前年度より伸びているが、一般会計繰入金の見直しによるものであるため、経営が改善されたわけではない。総収益の80％を一般会計繰入金に依存している状況であるため、使用料収入の確保や経費の見直しによる経営改善に向けた取組が必要である。
④企業債残高対事業規模比率：前年度より下がり、全国平均・類似団体平均より低い状況だが、今後も機能強化事業等の借入が発生するので留意したい。
⑤経費回収率：46.14％と前年度を上回ったが、依然として低い水準である。全国平均・類似団体平均と比較しても低い状況であるため、適切な使用料収入を確保する必要がある。
⑥汚水処理原価：前年度より改善はしているが、引き続き維持管理費の削減や接続率の向上による有収水量の増加に努めたい。
⑦施設利用率：前年度より微増している。今後も接続率の向上を図るとともに適切な施設の維持に努める。
⑧水洗化率：近年ほぼ横ばいのうえに、全国平均・類似団体平均を下回っている状況である。水質保全や使用料収入の確保を図るため、引き続き接続率の向上に努めたい。</t>
    <rPh sb="138" eb="141">
      <t>ゼンネンド</t>
    </rPh>
    <rPh sb="143" eb="144">
      <t>サ</t>
    </rPh>
    <rPh sb="160" eb="161">
      <t>ヒク</t>
    </rPh>
    <rPh sb="162" eb="164">
      <t>ジョウキョウ</t>
    </rPh>
    <rPh sb="167" eb="169">
      <t>コンゴ</t>
    </rPh>
    <rPh sb="170" eb="172">
      <t>キノウ</t>
    </rPh>
    <rPh sb="172" eb="174">
      <t>キョウカ</t>
    </rPh>
    <rPh sb="174" eb="176">
      <t>ジギョウ</t>
    </rPh>
    <rPh sb="176" eb="177">
      <t>トウ</t>
    </rPh>
    <rPh sb="178" eb="180">
      <t>カリイレ</t>
    </rPh>
    <rPh sb="181" eb="183">
      <t>ハッセイ</t>
    </rPh>
    <rPh sb="187" eb="189">
      <t>リュウイ</t>
    </rPh>
    <rPh sb="218" eb="220">
      <t>イゼン</t>
    </rPh>
    <rPh sb="223" eb="224">
      <t>ヒク</t>
    </rPh>
    <rPh sb="225" eb="227">
      <t>スイジュン</t>
    </rPh>
    <rPh sb="286" eb="289">
      <t>ゼンネンド</t>
    </rPh>
    <rPh sb="291" eb="293">
      <t>カイゼン</t>
    </rPh>
    <rPh sb="300" eb="301">
      <t>ヒ</t>
    </rPh>
    <rPh sb="302" eb="303">
      <t>ツヅ</t>
    </rPh>
    <rPh sb="304" eb="309">
      <t>イジカンリヒ</t>
    </rPh>
    <rPh sb="310" eb="312">
      <t>サクゲン</t>
    </rPh>
    <rPh sb="313" eb="316">
      <t>セツゾクリツ</t>
    </rPh>
    <rPh sb="317" eb="319">
      <t>コウジョウ</t>
    </rPh>
    <rPh sb="322" eb="326">
      <t>ユウシュウスイリョウ</t>
    </rPh>
    <rPh sb="327" eb="329">
      <t>ゾウカ</t>
    </rPh>
    <rPh sb="330" eb="331">
      <t>ツト</t>
    </rPh>
    <rPh sb="355" eb="357">
      <t>コンゴ</t>
    </rPh>
    <rPh sb="391" eb="393">
      <t>キンネン</t>
    </rPh>
    <rPh sb="395" eb="396">
      <t>ヨコ</t>
    </rPh>
    <rPh sb="415" eb="417">
      <t>シタマワ</t>
    </rPh>
    <rPh sb="421" eb="423">
      <t>ジョウキョウ</t>
    </rPh>
    <rPh sb="427" eb="429">
      <t>スイシツ</t>
    </rPh>
    <rPh sb="429" eb="431">
      <t>ホゼン</t>
    </rPh>
    <rPh sb="432" eb="437">
      <t>シヨウリョウシュウニュウ</t>
    </rPh>
    <rPh sb="438" eb="440">
      <t>カクホ</t>
    </rPh>
    <rPh sb="441" eb="442">
      <t>ハカ</t>
    </rPh>
    <rPh sb="446" eb="447">
      <t>ヒ</t>
    </rPh>
    <rPh sb="448" eb="449">
      <t>ツヅ</t>
    </rPh>
    <rPh sb="450" eb="453">
      <t>セツゾクリツ</t>
    </rPh>
    <rPh sb="454" eb="456">
      <t>コウジョウ</t>
    </rPh>
    <rPh sb="457" eb="45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</si>
</sst>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AE-40CE-B754-CCF10CEDCDE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B8AE-40CE-B754-CCF10CEDCDE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64.680000000000007</c:v>
                </c:pt>
                <c:pt idx="1">
                  <c:v>59.36</c:v>
                </c:pt>
                <c:pt idx="2">
                  <c:v>60.18</c:v>
                </c:pt>
                <c:pt idx="3">
                  <c:v>59.51</c:v>
                </c:pt>
                <c:pt idx="4">
                  <c:v>59.75</c:v>
                </c:pt>
              </c:numCache>
            </c:numRef>
          </c:val>
          <c:extLst>
            <c:ext xmlns:c16="http://schemas.microsoft.com/office/drawing/2014/chart" uri="{C3380CC4-5D6E-409C-BE32-E72D297353CC}">
              <c16:uniqueId val="{00000000-F767-41BC-960E-D68F02B2CF3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F767-41BC-960E-D68F02B2CF3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70.31</c:v>
                </c:pt>
                <c:pt idx="1">
                  <c:v>71.05</c:v>
                </c:pt>
                <c:pt idx="2">
                  <c:v>71.42</c:v>
                </c:pt>
                <c:pt idx="3">
                  <c:v>72.709999999999994</c:v>
                </c:pt>
                <c:pt idx="4">
                  <c:v>73.61</c:v>
                </c:pt>
              </c:numCache>
            </c:numRef>
          </c:val>
          <c:extLst>
            <c:ext xmlns:c16="http://schemas.microsoft.com/office/drawing/2014/chart" uri="{C3380CC4-5D6E-409C-BE32-E72D297353CC}">
              <c16:uniqueId val="{00000000-87D3-4E59-9F13-ECDCC64DF63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87D3-4E59-9F13-ECDCC64DF63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62.36</c:v>
                </c:pt>
                <c:pt idx="1">
                  <c:v>56.53</c:v>
                </c:pt>
                <c:pt idx="2">
                  <c:v>63.32</c:v>
                </c:pt>
                <c:pt idx="3">
                  <c:v>60.85</c:v>
                </c:pt>
                <c:pt idx="4">
                  <c:v>67.27</c:v>
                </c:pt>
              </c:numCache>
            </c:numRef>
          </c:val>
          <c:extLst>
            <c:ext xmlns:c16="http://schemas.microsoft.com/office/drawing/2014/chart" uri="{C3380CC4-5D6E-409C-BE32-E72D297353CC}">
              <c16:uniqueId val="{00000000-4F2A-4510-B338-663FDBAA111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2A-4510-B338-663FDBAA111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C9-4F59-89B6-33976BDFFF1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C9-4F59-89B6-33976BDFFF1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B2-4EA1-993D-400ACE4B280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B2-4EA1-993D-400ACE4B280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9A-4201-8B10-FF787741560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9A-4201-8B10-FF787741560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E5-4188-82B2-0CE03E7605D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E5-4188-82B2-0CE03E7605D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1086.19</c:v>
                </c:pt>
                <c:pt idx="1">
                  <c:v>924.25</c:v>
                </c:pt>
                <c:pt idx="2">
                  <c:v>2249.4499999999998</c:v>
                </c:pt>
                <c:pt idx="3">
                  <c:v>779.28</c:v>
                </c:pt>
                <c:pt idx="4">
                  <c:v>532.54999999999995</c:v>
                </c:pt>
              </c:numCache>
            </c:numRef>
          </c:val>
          <c:extLst>
            <c:ext xmlns:c16="http://schemas.microsoft.com/office/drawing/2014/chart" uri="{C3380CC4-5D6E-409C-BE32-E72D297353CC}">
              <c16:uniqueId val="{00000000-E92F-409A-877A-5B214AAA46B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E92F-409A-877A-5B214AAA46B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42.71</c:v>
                </c:pt>
                <c:pt idx="1">
                  <c:v>40.53</c:v>
                </c:pt>
                <c:pt idx="2">
                  <c:v>47.78</c:v>
                </c:pt>
                <c:pt idx="3">
                  <c:v>42.34</c:v>
                </c:pt>
                <c:pt idx="4">
                  <c:v>46.14</c:v>
                </c:pt>
              </c:numCache>
            </c:numRef>
          </c:val>
          <c:extLst>
            <c:ext xmlns:c16="http://schemas.microsoft.com/office/drawing/2014/chart" uri="{C3380CC4-5D6E-409C-BE32-E72D297353CC}">
              <c16:uniqueId val="{00000000-5616-4AF0-8565-85B8BB120F9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5616-4AF0-8565-85B8BB120F9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247.69</c:v>
                </c:pt>
                <c:pt idx="1">
                  <c:v>284.45999999999998</c:v>
                </c:pt>
                <c:pt idx="2">
                  <c:v>234.68</c:v>
                </c:pt>
                <c:pt idx="3">
                  <c:v>271.17</c:v>
                </c:pt>
                <c:pt idx="4">
                  <c:v>244.23</c:v>
                </c:pt>
              </c:numCache>
            </c:numRef>
          </c:val>
          <c:extLst>
            <c:ext xmlns:c16="http://schemas.microsoft.com/office/drawing/2014/chart" uri="{C3380CC4-5D6E-409C-BE32-E72D297353CC}">
              <c16:uniqueId val="{00000000-0E72-4205-AAA9-8D43368BA1B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0E72-4205-AAA9-8D43368BA1B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J35" sqref="BJ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秋田県　仙北市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26991</v>
      </c>
      <c r="AM8" s="49"/>
      <c r="AN8" s="49"/>
      <c r="AO8" s="49"/>
      <c r="AP8" s="49"/>
      <c r="AQ8" s="49"/>
      <c r="AR8" s="49"/>
      <c r="AS8" s="49"/>
      <c r="AT8" s="44">
        <f>データ!T6</f>
        <v>1093.56</v>
      </c>
      <c r="AU8" s="44"/>
      <c r="AV8" s="44"/>
      <c r="AW8" s="44"/>
      <c r="AX8" s="44"/>
      <c r="AY8" s="44"/>
      <c r="AZ8" s="44"/>
      <c r="BA8" s="44"/>
      <c r="BB8" s="44">
        <f>データ!U6</f>
        <v>24.68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16.34</v>
      </c>
      <c r="Q10" s="44"/>
      <c r="R10" s="44"/>
      <c r="S10" s="44"/>
      <c r="T10" s="44"/>
      <c r="U10" s="44"/>
      <c r="V10" s="44"/>
      <c r="W10" s="44">
        <f>データ!Q6</f>
        <v>83.51</v>
      </c>
      <c r="X10" s="44"/>
      <c r="Y10" s="44"/>
      <c r="Z10" s="44"/>
      <c r="AA10" s="44"/>
      <c r="AB10" s="44"/>
      <c r="AC10" s="44"/>
      <c r="AD10" s="49">
        <f>データ!R6</f>
        <v>2700</v>
      </c>
      <c r="AE10" s="49"/>
      <c r="AF10" s="49"/>
      <c r="AG10" s="49"/>
      <c r="AH10" s="49"/>
      <c r="AI10" s="49"/>
      <c r="AJ10" s="49"/>
      <c r="AK10" s="2"/>
      <c r="AL10" s="49">
        <f>データ!V6</f>
        <v>4373</v>
      </c>
      <c r="AM10" s="49"/>
      <c r="AN10" s="49"/>
      <c r="AO10" s="49"/>
      <c r="AP10" s="49"/>
      <c r="AQ10" s="49"/>
      <c r="AR10" s="49"/>
      <c r="AS10" s="49"/>
      <c r="AT10" s="44">
        <f>データ!W6</f>
        <v>3.24</v>
      </c>
      <c r="AU10" s="44"/>
      <c r="AV10" s="44"/>
      <c r="AW10" s="44"/>
      <c r="AX10" s="44"/>
      <c r="AY10" s="44"/>
      <c r="AZ10" s="44"/>
      <c r="BA10" s="44"/>
      <c r="BB10" s="44">
        <f>データ!X6</f>
        <v>1349.69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3V7ZSKkTr2lGYRdTggj4pgIuvPEhnDPNcE69ts94yanBO9Ha8tLcCflMB37DQCtiYC2T5yUodP0phVPd4zxs0Q==" saltValue="fnxDMRBgsIXKuQRrLOgyN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52159</v>
      </c>
      <c r="D6" s="32">
        <f t="shared" si="3"/>
        <v>47</v>
      </c>
      <c r="E6" s="32">
        <f t="shared" si="3"/>
        <v>17</v>
      </c>
      <c r="F6" s="32">
        <f t="shared" si="3"/>
        <v>5</v>
      </c>
      <c r="G6" s="32">
        <f t="shared" si="3"/>
        <v>0</v>
      </c>
      <c r="H6" s="32" t="str">
        <f t="shared" si="3"/>
        <v>秋田県　仙北市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16.34</v>
      </c>
      <c r="Q6" s="33">
        <f t="shared" si="3"/>
        <v>83.51</v>
      </c>
      <c r="R6" s="33">
        <f t="shared" si="3"/>
        <v>2700</v>
      </c>
      <c r="S6" s="33">
        <f t="shared" si="3"/>
        <v>26991</v>
      </c>
      <c r="T6" s="33">
        <f t="shared" si="3"/>
        <v>1093.56</v>
      </c>
      <c r="U6" s="33">
        <f t="shared" si="3"/>
        <v>24.68</v>
      </c>
      <c r="V6" s="33">
        <f t="shared" si="3"/>
        <v>4373</v>
      </c>
      <c r="W6" s="33">
        <f t="shared" si="3"/>
        <v>3.24</v>
      </c>
      <c r="X6" s="33">
        <f t="shared" si="3"/>
        <v>1349.69</v>
      </c>
      <c r="Y6" s="34">
        <f>IF(Y7="",NA(),Y7)</f>
        <v>62.36</v>
      </c>
      <c r="Z6" s="34">
        <f t="shared" ref="Z6:AH6" si="4">IF(Z7="",NA(),Z7)</f>
        <v>56.53</v>
      </c>
      <c r="AA6" s="34">
        <f t="shared" si="4"/>
        <v>63.32</v>
      </c>
      <c r="AB6" s="34">
        <f t="shared" si="4"/>
        <v>60.85</v>
      </c>
      <c r="AC6" s="34">
        <f t="shared" si="4"/>
        <v>67.27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1086.19</v>
      </c>
      <c r="BG6" s="34">
        <f t="shared" ref="BG6:BO6" si="7">IF(BG7="",NA(),BG7)</f>
        <v>924.25</v>
      </c>
      <c r="BH6" s="34">
        <f t="shared" si="7"/>
        <v>2249.4499999999998</v>
      </c>
      <c r="BI6" s="34">
        <f t="shared" si="7"/>
        <v>779.28</v>
      </c>
      <c r="BJ6" s="34">
        <f t="shared" si="7"/>
        <v>532.54999999999995</v>
      </c>
      <c r="BK6" s="34">
        <f t="shared" si="7"/>
        <v>1126.77</v>
      </c>
      <c r="BL6" s="34">
        <f t="shared" si="7"/>
        <v>1044.8</v>
      </c>
      <c r="BM6" s="34">
        <f t="shared" si="7"/>
        <v>1081.8</v>
      </c>
      <c r="BN6" s="34">
        <f t="shared" si="7"/>
        <v>974.93</v>
      </c>
      <c r="BO6" s="34">
        <f t="shared" si="7"/>
        <v>855.8</v>
      </c>
      <c r="BP6" s="33" t="str">
        <f>IF(BP7="","",IF(BP7="-","【-】","【"&amp;SUBSTITUTE(TEXT(BP7,"#,##0.00"),"-","△")&amp;"】"))</f>
        <v>【814.89】</v>
      </c>
      <c r="BQ6" s="34">
        <f>IF(BQ7="",NA(),BQ7)</f>
        <v>42.71</v>
      </c>
      <c r="BR6" s="34">
        <f t="shared" ref="BR6:BZ6" si="8">IF(BR7="",NA(),BR7)</f>
        <v>40.53</v>
      </c>
      <c r="BS6" s="34">
        <f t="shared" si="8"/>
        <v>47.78</v>
      </c>
      <c r="BT6" s="34">
        <f t="shared" si="8"/>
        <v>42.34</v>
      </c>
      <c r="BU6" s="34">
        <f t="shared" si="8"/>
        <v>46.14</v>
      </c>
      <c r="BV6" s="34">
        <f t="shared" si="8"/>
        <v>50.9</v>
      </c>
      <c r="BW6" s="34">
        <f t="shared" si="8"/>
        <v>50.82</v>
      </c>
      <c r="BX6" s="34">
        <f t="shared" si="8"/>
        <v>52.19</v>
      </c>
      <c r="BY6" s="34">
        <f t="shared" si="8"/>
        <v>55.32</v>
      </c>
      <c r="BZ6" s="34">
        <f t="shared" si="8"/>
        <v>59.8</v>
      </c>
      <c r="CA6" s="33" t="str">
        <f>IF(CA7="","",IF(CA7="-","【-】","【"&amp;SUBSTITUTE(TEXT(CA7,"#,##0.00"),"-","△")&amp;"】"))</f>
        <v>【60.64】</v>
      </c>
      <c r="CB6" s="34">
        <f>IF(CB7="",NA(),CB7)</f>
        <v>247.69</v>
      </c>
      <c r="CC6" s="34">
        <f t="shared" ref="CC6:CK6" si="9">IF(CC7="",NA(),CC7)</f>
        <v>284.45999999999998</v>
      </c>
      <c r="CD6" s="34">
        <f t="shared" si="9"/>
        <v>234.68</v>
      </c>
      <c r="CE6" s="34">
        <f t="shared" si="9"/>
        <v>271.17</v>
      </c>
      <c r="CF6" s="34">
        <f t="shared" si="9"/>
        <v>244.23</v>
      </c>
      <c r="CG6" s="34">
        <f t="shared" si="9"/>
        <v>293.27</v>
      </c>
      <c r="CH6" s="34">
        <f t="shared" si="9"/>
        <v>300.52</v>
      </c>
      <c r="CI6" s="34">
        <f t="shared" si="9"/>
        <v>296.14</v>
      </c>
      <c r="CJ6" s="34">
        <f t="shared" si="9"/>
        <v>283.17</v>
      </c>
      <c r="CK6" s="34">
        <f t="shared" si="9"/>
        <v>263.76</v>
      </c>
      <c r="CL6" s="33" t="str">
        <f>IF(CL7="","",IF(CL7="-","【-】","【"&amp;SUBSTITUTE(TEXT(CL7,"#,##0.00"),"-","△")&amp;"】"))</f>
        <v>【255.52】</v>
      </c>
      <c r="CM6" s="34">
        <f>IF(CM7="",NA(),CM7)</f>
        <v>64.680000000000007</v>
      </c>
      <c r="CN6" s="34">
        <f t="shared" ref="CN6:CV6" si="10">IF(CN7="",NA(),CN7)</f>
        <v>59.36</v>
      </c>
      <c r="CO6" s="34">
        <f t="shared" si="10"/>
        <v>60.18</v>
      </c>
      <c r="CP6" s="34">
        <f t="shared" si="10"/>
        <v>59.51</v>
      </c>
      <c r="CQ6" s="34">
        <f t="shared" si="10"/>
        <v>59.75</v>
      </c>
      <c r="CR6" s="34">
        <f t="shared" si="10"/>
        <v>53.78</v>
      </c>
      <c r="CS6" s="34">
        <f t="shared" si="10"/>
        <v>53.24</v>
      </c>
      <c r="CT6" s="34">
        <f t="shared" si="10"/>
        <v>52.31</v>
      </c>
      <c r="CU6" s="34">
        <f t="shared" si="10"/>
        <v>60.65</v>
      </c>
      <c r="CV6" s="34">
        <f t="shared" si="10"/>
        <v>51.75</v>
      </c>
      <c r="CW6" s="33" t="str">
        <f>IF(CW7="","",IF(CW7="-","【-】","【"&amp;SUBSTITUTE(TEXT(CW7,"#,##0.00"),"-","△")&amp;"】"))</f>
        <v>【52.49】</v>
      </c>
      <c r="CX6" s="34">
        <f>IF(CX7="",NA(),CX7)</f>
        <v>70.31</v>
      </c>
      <c r="CY6" s="34">
        <f t="shared" ref="CY6:DG6" si="11">IF(CY7="",NA(),CY7)</f>
        <v>71.05</v>
      </c>
      <c r="CZ6" s="34">
        <f t="shared" si="11"/>
        <v>71.42</v>
      </c>
      <c r="DA6" s="34">
        <f t="shared" si="11"/>
        <v>72.709999999999994</v>
      </c>
      <c r="DB6" s="34">
        <f t="shared" si="11"/>
        <v>73.61</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52159</v>
      </c>
      <c r="D7" s="36">
        <v>47</v>
      </c>
      <c r="E7" s="36">
        <v>17</v>
      </c>
      <c r="F7" s="36">
        <v>5</v>
      </c>
      <c r="G7" s="36">
        <v>0</v>
      </c>
      <c r="H7" s="36" t="s">
        <v>110</v>
      </c>
      <c r="I7" s="36" t="s">
        <v>111</v>
      </c>
      <c r="J7" s="36" t="s">
        <v>112</v>
      </c>
      <c r="K7" s="36" t="s">
        <v>113</v>
      </c>
      <c r="L7" s="36" t="s">
        <v>114</v>
      </c>
      <c r="M7" s="36" t="s">
        <v>115</v>
      </c>
      <c r="N7" s="37" t="s">
        <v>116</v>
      </c>
      <c r="O7" s="37" t="s">
        <v>117</v>
      </c>
      <c r="P7" s="37">
        <v>16.34</v>
      </c>
      <c r="Q7" s="37">
        <v>83.51</v>
      </c>
      <c r="R7" s="37">
        <v>2700</v>
      </c>
      <c r="S7" s="37">
        <v>26991</v>
      </c>
      <c r="T7" s="37">
        <v>1093.56</v>
      </c>
      <c r="U7" s="37">
        <v>24.68</v>
      </c>
      <c r="V7" s="37">
        <v>4373</v>
      </c>
      <c r="W7" s="37">
        <v>3.24</v>
      </c>
      <c r="X7" s="37">
        <v>1349.69</v>
      </c>
      <c r="Y7" s="37">
        <v>62.36</v>
      </c>
      <c r="Z7" s="37">
        <v>56.53</v>
      </c>
      <c r="AA7" s="37">
        <v>63.32</v>
      </c>
      <c r="AB7" s="37">
        <v>60.85</v>
      </c>
      <c r="AC7" s="37">
        <v>67.27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1086.19</v>
      </c>
      <c r="BG7" s="37">
        <v>924.25</v>
      </c>
      <c r="BH7" s="37">
        <v>2249.4499999999998</v>
      </c>
      <c r="BI7" s="37">
        <v>779.28</v>
      </c>
      <c r="BJ7" s="37">
        <v>532.54999999999995</v>
      </c>
      <c r="BK7" s="37">
        <v>1126.77</v>
      </c>
      <c r="BL7" s="37">
        <v>1044.8</v>
      </c>
      <c r="BM7" s="37">
        <v>1081.8</v>
      </c>
      <c r="BN7" s="37">
        <v>974.93</v>
      </c>
      <c r="BO7" s="37">
        <v>855.8</v>
      </c>
      <c r="BP7" s="37">
        <v>814.89</v>
      </c>
      <c r="BQ7" s="37">
        <v>42.71</v>
      </c>
      <c r="BR7" s="37">
        <v>40.53</v>
      </c>
      <c r="BS7" s="37">
        <v>47.78</v>
      </c>
      <c r="BT7" s="37">
        <v>42.34</v>
      </c>
      <c r="BU7" s="37">
        <v>46.14</v>
      </c>
      <c r="BV7" s="37">
        <v>50.9</v>
      </c>
      <c r="BW7" s="37">
        <v>50.82</v>
      </c>
      <c r="BX7" s="37">
        <v>52.19</v>
      </c>
      <c r="BY7" s="37">
        <v>55.32</v>
      </c>
      <c r="BZ7" s="37">
        <v>59.8</v>
      </c>
      <c r="CA7" s="37">
        <v>60.64</v>
      </c>
      <c r="CB7" s="37">
        <v>247.69</v>
      </c>
      <c r="CC7" s="37">
        <v>284.45999999999998</v>
      </c>
      <c r="CD7" s="37">
        <v>234.68</v>
      </c>
      <c r="CE7" s="37">
        <v>271.17</v>
      </c>
      <c r="CF7" s="37">
        <v>244.23</v>
      </c>
      <c r="CG7" s="37">
        <v>293.27</v>
      </c>
      <c r="CH7" s="37">
        <v>300.52</v>
      </c>
      <c r="CI7" s="37">
        <v>296.14</v>
      </c>
      <c r="CJ7" s="37">
        <v>283.17</v>
      </c>
      <c r="CK7" s="37">
        <v>263.76</v>
      </c>
      <c r="CL7" s="37">
        <v>255.52</v>
      </c>
      <c r="CM7" s="37">
        <v>64.680000000000007</v>
      </c>
      <c r="CN7" s="37">
        <v>59.36</v>
      </c>
      <c r="CO7" s="37">
        <v>60.18</v>
      </c>
      <c r="CP7" s="37">
        <v>59.51</v>
      </c>
      <c r="CQ7" s="37">
        <v>59.75</v>
      </c>
      <c r="CR7" s="37">
        <v>53.78</v>
      </c>
      <c r="CS7" s="37">
        <v>53.24</v>
      </c>
      <c r="CT7" s="37">
        <v>52.31</v>
      </c>
      <c r="CU7" s="37">
        <v>60.65</v>
      </c>
      <c r="CV7" s="37">
        <v>51.75</v>
      </c>
      <c r="CW7" s="37">
        <v>52.49</v>
      </c>
      <c r="CX7" s="37">
        <v>70.31</v>
      </c>
      <c r="CY7" s="37">
        <v>71.05</v>
      </c>
      <c r="CZ7" s="37">
        <v>71.42</v>
      </c>
      <c r="DA7" s="37">
        <v>72.709999999999994</v>
      </c>
      <c r="DB7" s="37">
        <v>73.61</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 </cp:lastModifiedBy>
  <cp:lastPrinted>2019-02-12T01:20:06Z</cp:lastPrinted>
  <dcterms:created xsi:type="dcterms:W3CDTF">2018-12-03T09:20:06Z</dcterms:created>
  <dcterms:modified xsi:type="dcterms:W3CDTF">2019-02-12T01:20:09Z</dcterms:modified>
  <cp:category/>
</cp:coreProperties>
</file>