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30.24\gesui\高橋良宣【１】\【総務一時保存】\【経営比較分析表】下水道分\【経営比較分析表】2017_052159_47_1718\"/>
    </mc:Choice>
  </mc:AlternateContent>
  <workbookProtection workbookAlgorithmName="SHA-512" workbookHashValue="35zDhNBFlGNNmLem0bHMqWeA4hsuAbfMwKS5bXkFkQKOON9IUrT7m7M0z9zEy8MAc0Sd7IsN6vsXPcnQJJIAVQ==" workbookSaltValue="Xy2r7PQ0xGSlyWfTWVDU1w=="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<sst xmlns="http://schemas.openxmlformats.org/spreadsheetml/2006/main" count="251" uniqueCount="127">
  <si>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</si>
  <si>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</si>
  <si>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</si>
  <si>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</si>
  <si>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</si>
  <si>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</si>
  <si>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</si>
  <si>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</si>
  <si>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</si>
  <si>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</si>
  <si>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</si>
  <si>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</si>
  <si>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</si>
  <si>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</si>
  <si>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</si>
  <si>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</si>
  <si>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</si>
  <si>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</si>
  <si>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</si>
  <si>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</si>
  <si>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</si>
  <si>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</si>
  <si>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</si>
  <si>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</si>
  <si>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</si>
  <si>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</si>
  <si>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</si>
  <si>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</si>
  <si>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</si>
  <si>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</si>
  <si>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</si>
  <si>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</si>
  <si>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</si>
  <si>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</si>
  <si>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</si>
  <si>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</si>
  <si>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</si>
  <si>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</si>
  <si>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</si>
  <si>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</si>
  <si>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</si>
  <si>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</si>
  <si>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</si>
  <si>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</si>
  <si>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</si>
  <si>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</si>
  <si>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</si>
  <si>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</si>
  <si>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</si>
  <si>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</si>
  <si>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</si>
  <si>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</si>
  <si>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</si>
  <si>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</si>
  <si>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</si>
  <si>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</si>
  <si>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</si>
  <si>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</si>
  <si>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</si>
  <si>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</si>
  <si>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</si>
  <si>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</si>
  <si>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</si>
  <si>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</si>
  <si>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</si>
  <si>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</si>
  <si>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</si>
  <si>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</si>
  <si>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</si>
  <si>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</si>
  <si>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</si>
  <si>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</si>
  <si>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</si>
  <si>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</si>
  <si>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</si>
  <si>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</si>
  <si>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</si>
  <si>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</si>
  <si>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</si>
  <si>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</si>
  <si>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</si>
  <si>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</si>
  <si>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</si>
  <si>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</si>
  <si>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</si>
  <si>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</si>
  <si>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</si>
  <si>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</si>
  <si>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</si>
  <si>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</si>
  <si>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</si>
  <si>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</si>
  <si>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</si>
  <si>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</si>
  <si>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</si>
  <si>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</si>
  <si>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</si>
  <si>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</si>
  <si>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</si>
  <si>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</si>
  <si>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</si>
  <si>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</si>
  <si>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</si>
  <si>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</si>
  <si>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</si>
  <si>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</si>
  <si>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</si>
  <si>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</si>
  <si>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</si>
  <si>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</si>
  <si>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</si>
  <si>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</si>
  <si>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</si>
  <si>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</si>
  <si>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</si>
  <si>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</si>
  <si>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</si>
  <si>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</si>
  <si>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</si>
  <si>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</si>
  <si>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</si>
  <si>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</si>
  <si>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</si>
  <si>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</si>
  <si>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前年度より伸びているが、一般会計繰入金の見直しによるものであるため、経営が改善されたわけではない。総収益の70％を一般会計繰入金に依存している状況であるため、使用料収入の確保や経費の見直しによる経営改善に向けた取組が必要である。
④企業債残高対事業規模比率：一般会計繰入金の見直しにより、企業債の償還をすべて繰入金で負担したため、指標となる数値が表れてこない。
⑤経費回収率：59.36％と前年度を上回ったが、適切な使用料収入を確保する必要がある。
⑥汚水処理原価：前年度より改善はしているが、限られた地域内の事業であり、人口も少なく、経営効率が悪い。引き続き維持管理費の削減に努めたい。
⑦施設利用率：一般的に高い数値であることが望ましいとされている。全国平均・類似団体平均よりも上回っているので効率的な施設利用が図られていると考えられる。
⑧水洗化率：100％と高い水準を維持している。汚水処理も適正に行われ、水質保全に寄与している。</t>
    <rPh sb="138" eb="145">
      <t>イッパンカイケイクリイレキン</t>
    </rPh>
    <rPh sb="146" eb="148">
      <t>ミナオ</t>
    </rPh>
    <rPh sb="153" eb="156">
      <t>キギョウサイ</t>
    </rPh>
    <rPh sb="157" eb="159">
      <t>ショウカン</t>
    </rPh>
    <rPh sb="163" eb="166">
      <t>クリイレキン</t>
    </rPh>
    <rPh sb="167" eb="169">
      <t>フタン</t>
    </rPh>
    <rPh sb="174" eb="176">
      <t>シヒョウ</t>
    </rPh>
    <rPh sb="179" eb="181">
      <t>スウチ</t>
    </rPh>
    <rPh sb="182" eb="183">
      <t>アラワ</t>
    </rPh>
    <rPh sb="256" eb="257">
      <t>カギ</t>
    </rPh>
    <rPh sb="260" eb="263">
      <t>チイキナイ</t>
    </rPh>
    <rPh sb="264" eb="266">
      <t>ジギョウ</t>
    </rPh>
    <rPh sb="270" eb="272">
      <t>ジンコウ</t>
    </rPh>
    <rPh sb="273" eb="274">
      <t>スク</t>
    </rPh>
    <rPh sb="277" eb="279">
      <t>ケイエイ</t>
    </rPh>
    <rPh sb="279" eb="281">
      <t>コウリツ</t>
    </rPh>
    <rPh sb="282" eb="283">
      <t>ワル</t>
    </rPh>
    <rPh sb="311" eb="314">
      <t>イッパンテキ</t>
    </rPh>
    <rPh sb="315" eb="316">
      <t>タカ</t>
    </rPh>
    <rPh sb="317" eb="319">
      <t>スウチ</t>
    </rPh>
    <rPh sb="325" eb="326">
      <t>ノゾ</t>
    </rPh>
    <rPh sb="336" eb="340">
      <t>ゼンコクヘイキン</t>
    </rPh>
    <rPh sb="341" eb="347">
      <t>ルイジダンタイヘイキン</t>
    </rPh>
    <rPh sb="350" eb="352">
      <t>ウワマワ</t>
    </rPh>
    <rPh sb="358" eb="361">
      <t>コウリツテキ</t>
    </rPh>
    <rPh sb="362" eb="364">
      <t>シセツ</t>
    </rPh>
    <rPh sb="364" eb="366">
      <t>リヨウ</t>
    </rPh>
    <rPh sb="367" eb="368">
      <t>ハカ</t>
    </rPh>
    <rPh sb="374" eb="375">
      <t>カンガ</t>
    </rPh>
    <rPh sb="392" eb="393">
      <t>タカ</t>
    </rPh>
    <rPh sb="394" eb="396">
      <t>スイジュン</t>
    </rPh>
    <rPh sb="397" eb="399">
      <t>イジ</t>
    </rPh>
    <rPh sb="404" eb="406">
      <t>オスイ</t>
    </rPh>
    <rPh sb="406" eb="408">
      <t>ショリ</t>
    </rPh>
    <rPh sb="409" eb="411">
      <t>テキセイ</t>
    </rPh>
    <rPh sb="412" eb="413">
      <t>オコナ</t>
    </rPh>
    <rPh sb="416" eb="418">
      <t>スイシツ</t>
    </rPh>
    <rPh sb="418" eb="420">
      <t>ホゼン</t>
    </rPh>
    <rPh sb="421" eb="423">
      <t>キヨ</t>
    </rPh>
    <phoneticPr fontId="4"/>
  </si>
  <si>
    <t>　収益は、一般会計からの繰入金に大きく依存し、経営状況は脆弱である。
　整備はすでに終了しており、加入者の増加は見込めず、且つ人口減少により縮小傾向にある事業であるため、事業の安定的な経営や将来の更新需要に対応できる財源の確保が大きな課題である。
　したがって、使用料収入の増加を見込める事業ではないため、収納率の維持による使用料収入の確保や市民の理解を得ながら段階的な料金改定による使用料収入の確保を図り、効率的・効果的な維持管理による経費削減を行い経営改善に努める。</t>
    <rPh sb="36" eb="38">
      <t>セイビ</t>
    </rPh>
    <rPh sb="42" eb="44">
      <t>シュウリョウ</t>
    </rPh>
    <rPh sb="49" eb="52">
      <t>カニュウシャ</t>
    </rPh>
    <rPh sb="53" eb="55">
      <t>ゾウカ</t>
    </rPh>
    <rPh sb="56" eb="58">
      <t>ミコ</t>
    </rPh>
    <rPh sb="61" eb="62">
      <t>カ</t>
    </rPh>
    <rPh sb="63" eb="65">
      <t>ジンコウ</t>
    </rPh>
    <rPh sb="65" eb="67">
      <t>ゲンショウ</t>
    </rPh>
    <rPh sb="70" eb="72">
      <t>シュクショウ</t>
    </rPh>
    <rPh sb="72" eb="74">
      <t>ケイコウ</t>
    </rPh>
    <rPh sb="77" eb="79">
      <t>ジギョウ</t>
    </rPh>
    <rPh sb="131" eb="134">
      <t>シヨウリョウ</t>
    </rPh>
    <rPh sb="134" eb="136">
      <t>シュウニュウ</t>
    </rPh>
    <rPh sb="137" eb="139">
      <t>ゾウカ</t>
    </rPh>
    <rPh sb="140" eb="142">
      <t>ミコ</t>
    </rPh>
    <rPh sb="144" eb="146">
      <t>ジギョウ</t>
    </rPh>
    <rPh sb="153" eb="156">
      <t>シュウノウリツ</t>
    </rPh>
    <rPh sb="157" eb="159">
      <t>イジ</t>
    </rPh>
    <rPh sb="162" eb="165">
      <t>シヨウリョウ</t>
    </rPh>
    <rPh sb="165" eb="167">
      <t>シュウニュウ</t>
    </rPh>
    <rPh sb="168" eb="170">
      <t>カクホ</t>
    </rPh>
    <phoneticPr fontId="4"/>
  </si>
  <si>
    <t>　平成10年より供用を開始している。当初設置した浄化槽においては約21年が経過し、修繕も増加してきている。
　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t>
    <rPh sb="18" eb="20">
      <t>トウショ</t>
    </rPh>
    <rPh sb="20" eb="22">
      <t>セッチ</t>
    </rPh>
    <rPh sb="24" eb="27">
      <t>ジョウカソウ</t>
    </rPh>
    <rPh sb="32" eb="33">
      <t>ヤク</t>
    </rPh>
    <rPh sb="35" eb="36">
      <t>ネン</t>
    </rPh>
    <rPh sb="37" eb="39">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</si>
</sst>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2-4B33-B04E-900CA2490E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22-4B33-B04E-900CA2490E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72.22</c:v>
                </c:pt>
                <c:pt idx="1">
                  <c:v>72.22</c:v>
                </c:pt>
                <c:pt idx="2">
                  <c:v>72.22</c:v>
                </c:pt>
                <c:pt idx="3">
                  <c:v>72.22</c:v>
                </c:pt>
                <c:pt idx="4">
                  <c:v>82.35</c:v>
                </c:pt>
              </c:numCache>
            </c:numRef>
          </c:val>
          <c:extLst>
            <c:ext xmlns:c16="http://schemas.microsoft.com/office/drawing/2014/chart" uri="{C3380CC4-5D6E-409C-BE32-E72D297353CC}">
              <c16:uniqueId val="{00000000-D878-42ED-AA76-38060B4266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c:ext xmlns:c16="http://schemas.microsoft.com/office/drawing/2014/chart" uri="{C3380CC4-5D6E-409C-BE32-E72D297353CC}">
              <c16:uniqueId val="{00000001-D878-42ED-AA76-38060B4266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6D-4355-8823-8D13170EC7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c:ext xmlns:c16="http://schemas.microsoft.com/office/drawing/2014/chart" uri="{C3380CC4-5D6E-409C-BE32-E72D297353CC}">
              <c16:uniqueId val="{00000001-B86D-4355-8823-8D13170EC7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74.47</c:v>
                </c:pt>
                <c:pt idx="1">
                  <c:v>75.84</c:v>
                </c:pt>
                <c:pt idx="2">
                  <c:v>77.7</c:v>
                </c:pt>
                <c:pt idx="3">
                  <c:v>73.650000000000006</c:v>
                </c:pt>
                <c:pt idx="4">
                  <c:v>85.75</c:v>
                </c:pt>
              </c:numCache>
            </c:numRef>
          </c:val>
          <c:extLst>
            <c:ext xmlns:c16="http://schemas.microsoft.com/office/drawing/2014/chart" uri="{C3380CC4-5D6E-409C-BE32-E72D297353CC}">
              <c16:uniqueId val="{00000000-1EF9-4F1A-97CA-F57594F5D4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F9-4F1A-97CA-F57594F5D4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0D-4B6B-BB00-1450F9B980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0D-4B6B-BB00-1450F9B980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11-4761-9F73-296D8448BD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11-4761-9F73-296D8448BD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5-4F2B-9C7B-F5F312359E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5-4F2B-9C7B-F5F312359E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A2-45BD-9EDA-D7448947E4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A2-45BD-9EDA-D7448947E4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1081</c:v>
                </c:pt>
                <c:pt idx="1">
                  <c:v>997.77</c:v>
                </c:pt>
                <c:pt idx="2">
                  <c:v>1468.29</c:v>
                </c:pt>
                <c:pt idx="3">
                  <c:v>638.41</c:v>
                </c:pt>
                <c:pt idx="4" formatCode="#,##0.00;&quot;△&quot;#,##0.00">
                  <c:v>0</c:v>
                </c:pt>
              </c:numCache>
            </c:numRef>
          </c:val>
          <c:extLst>
            <c:ext xmlns:c16="http://schemas.microsoft.com/office/drawing/2014/chart" uri="{C3380CC4-5D6E-409C-BE32-E72D297353CC}">
              <c16:uniqueId val="{00000000-03EB-4999-9A09-3EEB97DA57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c:ext xmlns:c16="http://schemas.microsoft.com/office/drawing/2014/chart" uri="{C3380CC4-5D6E-409C-BE32-E72D297353CC}">
              <c16:uniqueId val="{00000001-03EB-4999-9A09-3EEB97DA57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50.69</c:v>
                </c:pt>
                <c:pt idx="1">
                  <c:v>48.86</c:v>
                </c:pt>
                <c:pt idx="2">
                  <c:v>46.2</c:v>
                </c:pt>
                <c:pt idx="3">
                  <c:v>44.93</c:v>
                </c:pt>
                <c:pt idx="4">
                  <c:v>59.36</c:v>
                </c:pt>
              </c:numCache>
            </c:numRef>
          </c:val>
          <c:extLst>
            <c:ext xmlns:c16="http://schemas.microsoft.com/office/drawing/2014/chart" uri="{C3380CC4-5D6E-409C-BE32-E72D297353CC}">
              <c16:uniqueId val="{00000000-EB5A-4FD5-BA7B-DCA97FAD48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c:ext xmlns:c16="http://schemas.microsoft.com/office/drawing/2014/chart" uri="{C3380CC4-5D6E-409C-BE32-E72D297353CC}">
              <c16:uniqueId val="{00000001-EB5A-4FD5-BA7B-DCA97FAD48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267.63</c:v>
                </c:pt>
                <c:pt idx="1">
                  <c:v>285.75</c:v>
                </c:pt>
                <c:pt idx="2">
                  <c:v>301.61</c:v>
                </c:pt>
                <c:pt idx="3">
                  <c:v>301.89999999999998</c:v>
                </c:pt>
                <c:pt idx="4">
                  <c:v>235.72</c:v>
                </c:pt>
              </c:numCache>
            </c:numRef>
          </c:val>
          <c:extLst>
            <c:ext xmlns:c16="http://schemas.microsoft.com/office/drawing/2014/chart" uri="{C3380CC4-5D6E-409C-BE32-E72D297353CC}">
              <c16:uniqueId val="{00000000-C4EE-4B90-8918-FB1EA1FDD8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c:ext xmlns:c16="http://schemas.microsoft.com/office/drawing/2014/chart" uri="{C3380CC4-5D6E-409C-BE32-E72D297353CC}">
              <c16:uniqueId val="{00000001-C4EE-4B90-8918-FB1EA1FDD8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仙北市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26991</v>
      </c>
      <c r="AM8" s="49"/>
      <c r="AN8" s="49"/>
      <c r="AO8" s="49"/>
      <c r="AP8" s="49"/>
      <c r="AQ8" s="49"/>
      <c r="AR8" s="49"/>
      <c r="AS8" s="49"/>
      <c r="AT8" s="44">
        <f>データ!T6</f>
        <v>1093.56</v>
      </c>
      <c r="AU8" s="44"/>
      <c r="AV8" s="44"/>
      <c r="AW8" s="44"/>
      <c r="AX8" s="44"/>
      <c r="AY8" s="44"/>
      <c r="AZ8" s="44"/>
      <c r="BA8" s="44"/>
      <c r="BB8" s="44">
        <f>データ!U6</f>
        <v>24.68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0.13</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35</v>
      </c>
      <c r="AM10" s="49"/>
      <c r="AN10" s="49"/>
      <c r="AO10" s="49"/>
      <c r="AP10" s="49"/>
      <c r="AQ10" s="49"/>
      <c r="AR10" s="49"/>
      <c r="AS10" s="49"/>
      <c r="AT10" s="44">
        <f>データ!W6</f>
        <v>0.01</v>
      </c>
      <c r="AU10" s="44"/>
      <c r="AV10" s="44"/>
      <c r="AW10" s="44"/>
      <c r="AX10" s="44"/>
      <c r="AY10" s="44"/>
      <c r="AZ10" s="44"/>
      <c r="BA10" s="44"/>
      <c r="BB10" s="44">
        <f>データ!X6</f>
        <v>3500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57</v>
      </c>
      <c r="O86" s="25" t="str">
        <f>データ!EO6</f>
        <v>【-】</v>
      </c>
    </row>
  </sheetData>
  <sheetProtection algorithmName="SHA-512" hashValue="vQaEvVTRvqej756ir4wgxNCDWxBipOW4jdmps+0KSHgQgZNTd5XIqrZlZTBJ2mGd7f/bwrWO4k2AkIgc4XP/dg==" saltValue="MV50QO2PWKOjwqGcgAFfV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52159</v>
      </c>
      <c r="D6" s="32">
        <f t="shared" si="3"/>
        <v>47</v>
      </c>
      <c r="E6" s="32">
        <f t="shared" si="3"/>
        <v>18</v>
      </c>
      <c r="F6" s="32">
        <f t="shared" si="3"/>
        <v>1</v>
      </c>
      <c r="G6" s="32">
        <f t="shared" si="3"/>
        <v>0</v>
      </c>
      <c r="H6" s="32" t="str">
        <f t="shared" si="3"/>
        <v>秋田県　仙北市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0.13</v>
      </c>
      <c r="Q6" s="33">
        <f t="shared" si="3"/>
        <v>100</v>
      </c>
      <c r="R6" s="33">
        <f t="shared" si="3"/>
        <v>3240</v>
      </c>
      <c r="S6" s="33">
        <f t="shared" si="3"/>
        <v>26991</v>
      </c>
      <c r="T6" s="33">
        <f t="shared" si="3"/>
        <v>1093.56</v>
      </c>
      <c r="U6" s="33">
        <f t="shared" si="3"/>
        <v>24.68</v>
      </c>
      <c r="V6" s="33">
        <f t="shared" si="3"/>
        <v>35</v>
      </c>
      <c r="W6" s="33">
        <f t="shared" si="3"/>
        <v>0.01</v>
      </c>
      <c r="X6" s="33">
        <f t="shared" si="3"/>
        <v>3500</v>
      </c>
      <c r="Y6" s="34">
        <f>IF(Y7="",NA(),Y7)</f>
        <v>74.47</v>
      </c>
      <c r="Z6" s="34">
        <f t="shared" ref="Z6:AH6" si="4">IF(Z7="",NA(),Z7)</f>
        <v>75.84</v>
      </c>
      <c r="AA6" s="34">
        <f t="shared" si="4"/>
        <v>77.7</v>
      </c>
      <c r="AB6" s="34">
        <f t="shared" si="4"/>
        <v>73.650000000000006</v>
      </c>
      <c r="AC6" s="34">
        <f t="shared" si="4"/>
        <v>85.75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1081</v>
      </c>
      <c r="BG6" s="34">
        <f t="shared" ref="BG6:BO6" si="7">IF(BG7="",NA(),BG7)</f>
        <v>997.77</v>
      </c>
      <c r="BH6" s="34">
        <f t="shared" si="7"/>
        <v>1468.29</v>
      </c>
      <c r="BI6" s="34">
        <f t="shared" si="7"/>
        <v>638.41</v>
      </c>
      <c r="BJ6" s="33">
        <f t="shared" si="7"/>
        <v>0</v>
      </c>
      <c r="BK6" s="34">
        <f t="shared" si="7"/>
        <v>799.41</v>
      </c>
      <c r="BL6" s="34">
        <f t="shared" si="7"/>
        <v>701.33</v>
      </c>
      <c r="BM6" s="34">
        <f t="shared" si="7"/>
        <v>663.76</v>
      </c>
      <c r="BN6" s="34">
        <f t="shared" si="7"/>
        <v>566.35</v>
      </c>
      <c r="BO6" s="34">
        <f t="shared" si="7"/>
        <v>888.8</v>
      </c>
      <c r="BP6" s="33" t="str">
        <f>IF(BP7="","",IF(BP7="-","【-】","【"&amp;SUBSTITUTE(TEXT(BP7,"#,##0.00"),"-","△")&amp;"】"))</f>
        <v>【878.58】</v>
      </c>
      <c r="BQ6" s="34">
        <f>IF(BQ7="",NA(),BQ7)</f>
        <v>50.69</v>
      </c>
      <c r="BR6" s="34">
        <f t="shared" ref="BR6:BZ6" si="8">IF(BR7="",NA(),BR7)</f>
        <v>48.86</v>
      </c>
      <c r="BS6" s="34">
        <f t="shared" si="8"/>
        <v>46.2</v>
      </c>
      <c r="BT6" s="34">
        <f t="shared" si="8"/>
        <v>44.93</v>
      </c>
      <c r="BU6" s="34">
        <f t="shared" si="8"/>
        <v>59.36</v>
      </c>
      <c r="BV6" s="34">
        <f t="shared" si="8"/>
        <v>51.57</v>
      </c>
      <c r="BW6" s="34">
        <f t="shared" si="8"/>
        <v>53.48</v>
      </c>
      <c r="BX6" s="34">
        <f t="shared" si="8"/>
        <v>53.76</v>
      </c>
      <c r="BY6" s="34">
        <f t="shared" si="8"/>
        <v>52.27</v>
      </c>
      <c r="BZ6" s="34">
        <f t="shared" si="8"/>
        <v>52.55</v>
      </c>
      <c r="CA6" s="33" t="str">
        <f>IF(CA7="","",IF(CA7="-","【-】","【"&amp;SUBSTITUTE(TEXT(CA7,"#,##0.00"),"-","△")&amp;"】"))</f>
        <v>【52.62】</v>
      </c>
      <c r="CB6" s="34">
        <f>IF(CB7="",NA(),CB7)</f>
        <v>267.63</v>
      </c>
      <c r="CC6" s="34">
        <f t="shared" ref="CC6:CK6" si="9">IF(CC7="",NA(),CC7)</f>
        <v>285.75</v>
      </c>
      <c r="CD6" s="34">
        <f t="shared" si="9"/>
        <v>301.61</v>
      </c>
      <c r="CE6" s="34">
        <f t="shared" si="9"/>
        <v>301.89999999999998</v>
      </c>
      <c r="CF6" s="34">
        <f t="shared" si="9"/>
        <v>235.72</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72.22</v>
      </c>
      <c r="CN6" s="34">
        <f t="shared" ref="CN6:CV6" si="10">IF(CN7="",NA(),CN7)</f>
        <v>72.22</v>
      </c>
      <c r="CO6" s="34">
        <f t="shared" si="10"/>
        <v>72.22</v>
      </c>
      <c r="CP6" s="34">
        <f t="shared" si="10"/>
        <v>72.22</v>
      </c>
      <c r="CQ6" s="34">
        <f t="shared" si="10"/>
        <v>82.35</v>
      </c>
      <c r="CR6" s="34">
        <f t="shared" si="10"/>
        <v>48.69</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52159</v>
      </c>
      <c r="D7" s="36">
        <v>47</v>
      </c>
      <c r="E7" s="36">
        <v>18</v>
      </c>
      <c r="F7" s="36">
        <v>1</v>
      </c>
      <c r="G7" s="36">
        <v>0</v>
      </c>
      <c r="H7" s="36" t="s">
        <v>111</v>
      </c>
      <c r="I7" s="36" t="s">
        <v>112</v>
      </c>
      <c r="J7" s="36" t="s">
        <v>113</v>
      </c>
      <c r="K7" s="36" t="s">
        <v>114</v>
      </c>
      <c r="L7" s="36" t="s">
        <v>115</v>
      </c>
      <c r="M7" s="36" t="s">
        <v>116</v>
      </c>
      <c r="N7" s="37" t="s">
        <v>117</v>
      </c>
      <c r="O7" s="37" t="s">
        <v>118</v>
      </c>
      <c r="P7" s="37">
        <v>0.13</v>
      </c>
      <c r="Q7" s="37">
        <v>100</v>
      </c>
      <c r="R7" s="37">
        <v>3240</v>
      </c>
      <c r="S7" s="37">
        <v>26991</v>
      </c>
      <c r="T7" s="37">
        <v>1093.56</v>
      </c>
      <c r="U7" s="37">
        <v>24.68</v>
      </c>
      <c r="V7" s="37">
        <v>35</v>
      </c>
      <c r="W7" s="37">
        <v>0.01</v>
      </c>
      <c r="X7" s="37">
        <v>3500</v>
      </c>
      <c r="Y7" s="37">
        <v>74.47</v>
      </c>
      <c r="Z7" s="37">
        <v>75.84</v>
      </c>
      <c r="AA7" s="37">
        <v>77.7</v>
      </c>
      <c r="AB7" s="37">
        <v>73.650000000000006</v>
      </c>
      <c r="AC7" s="37">
        <v>85.75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1081</v>
      </c>
      <c r="BG7" s="37">
        <v>997.77</v>
      </c>
      <c r="BH7" s="37">
        <v>1468.29</v>
      </c>
      <c r="BI7" s="37">
        <v>638.41</v>
      </c>
      <c r="BJ7" s="37">
        <v>0</v>
      </c>
      <c r="BK7" s="37">
        <v>799.41</v>
      </c>
      <c r="BL7" s="37">
        <v>701.33</v>
      </c>
      <c r="BM7" s="37">
        <v>663.76</v>
      </c>
      <c r="BN7" s="37">
        <v>566.35</v>
      </c>
      <c r="BO7" s="37">
        <v>888.8</v>
      </c>
      <c r="BP7" s="37">
        <v>878.58</v>
      </c>
      <c r="BQ7" s="37">
        <v>50.69</v>
      </c>
      <c r="BR7" s="37">
        <v>48.86</v>
      </c>
      <c r="BS7" s="37">
        <v>46.2</v>
      </c>
      <c r="BT7" s="37">
        <v>44.93</v>
      </c>
      <c r="BU7" s="37">
        <v>59.36</v>
      </c>
      <c r="BV7" s="37">
        <v>51.57</v>
      </c>
      <c r="BW7" s="37">
        <v>53.48</v>
      </c>
      <c r="BX7" s="37">
        <v>53.76</v>
      </c>
      <c r="BY7" s="37">
        <v>52.27</v>
      </c>
      <c r="BZ7" s="37">
        <v>52.55</v>
      </c>
      <c r="CA7" s="37">
        <v>52.62</v>
      </c>
      <c r="CB7" s="37">
        <v>267.63</v>
      </c>
      <c r="CC7" s="37">
        <v>285.75</v>
      </c>
      <c r="CD7" s="37">
        <v>301.61</v>
      </c>
      <c r="CE7" s="37">
        <v>301.89999999999998</v>
      </c>
      <c r="CF7" s="37">
        <v>235.72</v>
      </c>
      <c r="CG7" s="37">
        <v>282.5</v>
      </c>
      <c r="CH7" s="37">
        <v>277.29000000000002</v>
      </c>
      <c r="CI7" s="37">
        <v>275.25</v>
      </c>
      <c r="CJ7" s="37">
        <v>291.01</v>
      </c>
      <c r="CK7" s="37">
        <v>292.45</v>
      </c>
      <c r="CL7" s="37">
        <v>296.38</v>
      </c>
      <c r="CM7" s="37">
        <v>72.22</v>
      </c>
      <c r="CN7" s="37">
        <v>72.22</v>
      </c>
      <c r="CO7" s="37">
        <v>72.22</v>
      </c>
      <c r="CP7" s="37">
        <v>72.22</v>
      </c>
      <c r="CQ7" s="37">
        <v>82.35</v>
      </c>
      <c r="CR7" s="37">
        <v>48.69</v>
      </c>
      <c r="CS7" s="37">
        <v>52.52</v>
      </c>
      <c r="CT7" s="37">
        <v>54.14</v>
      </c>
      <c r="CU7" s="37">
        <v>132.99</v>
      </c>
      <c r="CV7" s="37">
        <v>51.71</v>
      </c>
      <c r="CW7" s="37">
        <v>51.55</v>
      </c>
      <c r="CX7" s="37">
        <v>100</v>
      </c>
      <c r="CY7" s="37">
        <v>100</v>
      </c>
      <c r="CZ7" s="37">
        <v>100</v>
      </c>
      <c r="DA7" s="37">
        <v>100</v>
      </c>
      <c r="DB7" s="37">
        <v>100</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senboku</cp:lastModifiedBy>
  <cp:lastPrinted>2019-01-22T02:53:34Z</cp:lastPrinted>
  <dcterms:created xsi:type="dcterms:W3CDTF">2018-12-03T09:43:09Z</dcterms:created>
  <dcterms:modified xsi:type="dcterms:W3CDTF">2019-01-22T02:53:50Z</dcterms:modified>
  <cp:category/>
</cp:coreProperties>
</file>