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enboku\Desktop\"/>
    </mc:Choice>
  </mc:AlternateContent>
  <bookViews>
    <workbookView xWindow="0" yWindow="0" windowWidth="20490" windowHeight="71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7" i="9" l="1"/>
  <c r="BG36" i="9"/>
  <c r="BG35" i="9"/>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BE39" i="9"/>
  <c r="AM39" i="9"/>
  <c r="U39" i="9"/>
  <c r="C39" i="9"/>
  <c r="BE38" i="9"/>
  <c r="AM38" i="9"/>
  <c r="C38" i="9"/>
  <c r="AM37" i="9"/>
  <c r="C37" i="9"/>
  <c r="BW36" i="9"/>
  <c r="BW37" i="9" s="1"/>
  <c r="C36" i="9"/>
  <c r="BW35" i="9"/>
  <c r="BW34" i="9"/>
  <c r="C34" i="9"/>
  <c r="BW38" i="9" l="1"/>
  <c r="BW39" i="9" s="1"/>
  <c r="BW40" i="9" s="1"/>
  <c r="CO34" i="9"/>
  <c r="CO35" i="9" s="1"/>
  <c r="CO36" i="9" s="1"/>
  <c r="CO37" i="9" s="1"/>
  <c r="CO38" i="9" s="1"/>
  <c r="CO39"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AM35" i="9" l="1"/>
  <c r="AM36" i="9" s="1"/>
  <c r="BE34" i="9" s="1"/>
  <c r="BE35" i="9" s="1"/>
  <c r="BE36" i="9" s="1"/>
  <c r="BE37" i="9" s="1"/>
</calcChain>
</file>

<file path=xl/sharedStrings.xml><?xml version="1.0" encoding="utf-8"?>
<sst xmlns="http://schemas.openxmlformats.org/spreadsheetml/2006/main" count="1072" uniqueCount="592">
  <si>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</si>
  <si>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</si>
  <si>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</si>
  <si>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</si>
  <si>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</si>
  <si>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</si>
  <si>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</si>
  <si>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</si>
  <si>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</si>
  <si>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</si>
  <si>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</si>
  <si>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</si>
  <si>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</si>
  <si>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</si>
  <si>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</si>
  <si>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</si>
  <si>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</si>
  <si>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</si>
  <si>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</si>
  <si>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</si>
  <si>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</si>
  <si>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</si>
  <si>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</si>
  <si>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</si>
  <si>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</si>
  <si>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</si>
  <si>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</si>
  <si>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</si>
  <si>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</si>
  <si>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</si>
  <si>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</si>
  <si>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</si>
  <si>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</si>
  <si>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</si>
  <si>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</si>
  <si>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</si>
  <si>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</si>
  <si>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</si>
  <si>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</si>
  <si>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</si>
  <si>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</si>
  <si>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</si>
  <si>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</si>
  <si>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</si>
  <si>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</si>
  <si>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</si>
  <si>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</si>
  <si>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</si>
  <si>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</si>
  <si>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</si>
  <si>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</si>
  <si>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</si>
  <si>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</si>
  <si>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</si>
  <si>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</si>
  <si>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</si>
  <si>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</si>
  <si>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</si>
  <si>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</si>
  <si>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</si>
  <si>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</si>
  <si>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</si>
  <si>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</si>
  <si>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</si>
  <si>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</si>
  <si>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</si>
  <si>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</si>
  <si>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</si>
  <si>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</si>
  <si>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</si>
  <si>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</si>
  <si>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</si>
  <si>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</si>
  <si>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</si>
  <si>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</si>
  <si>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</si>
  <si>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</si>
  <si>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</si>
  <si>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</si>
  <si>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</si>
  <si>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</si>
  <si>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</si>
  <si>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仙北市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</si>
  <si>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</si>
  <si>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</si>
  <si>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</si>
  <si>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</si>
  <si>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</si>
  <si>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</si>
  <si>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</si>
  <si>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</si>
  <si>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</si>
  <si>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</si>
  <si>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</si>
  <si>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</si>
  <si>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</si>
  <si>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</si>
  <si>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</si>
  <si>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</si>
  <si>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</si>
  <si>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</si>
  <si>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</si>
  <si>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</si>
  <si>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</si>
  <si>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</si>
  <si>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</si>
  <si>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</si>
  <si>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</si>
  <si>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</si>
  <si>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</si>
  <si>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</si>
  <si>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</si>
  <si>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</si>
  <si>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</si>
  <si>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</si>
  <si>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</si>
  <si>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</si>
  <si>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</si>
  <si>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</si>
  <si>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</si>
  <si>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</si>
  <si>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</si>
  <si>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</si>
  <si>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</si>
  <si>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</si>
  <si>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</si>
  <si>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</si>
  <si>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</si>
  <si>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</si>
  <si>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</si>
  <si>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</si>
  <si>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</si>
  <si>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</si>
  <si>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</si>
  <si>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</si>
  <si>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</si>
  <si>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</si>
  <si>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仙北市病院事業会計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</si>
  <si>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</si>
  <si>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</si>
  <si>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</si>
  <si>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</si>
  <si>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</si>
  <si>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簡易水道事業特別会計</t>
    <phoneticPr fontId="5"/>
  </si>
  <si>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</si>
  <si>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</si>
  <si>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</si>
  <si>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</si>
  <si>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</si>
  <si>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</si>
  <si>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</si>
  <si>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</si>
  <si>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</si>
  <si>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</si>
  <si>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</si>
  <si>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</si>
  <si>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</si>
  <si>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</si>
  <si>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</si>
  <si>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</si>
  <si>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</si>
  <si>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</si>
  <si>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</si>
  <si>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</si>
  <si>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</si>
  <si>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</si>
  <si>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</si>
  <si>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</si>
  <si>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</si>
  <si>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</si>
  <si>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</si>
  <si>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</si>
  <si>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</si>
  <si>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</si>
  <si>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</si>
  <si>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</si>
  <si>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</si>
  <si>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</si>
  <si>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</si>
  <si>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</si>
  <si>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</si>
  <si>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</si>
  <si>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</si>
  <si>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</si>
  <si>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</si>
  <si>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</si>
  <si>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</si>
  <si>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</si>
  <si>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</si>
  <si>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</si>
  <si>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</si>
  <si>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</si>
  <si>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</si>
  <si>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</si>
  <si>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</si>
  <si>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</si>
  <si>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</si>
  <si>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</si>
  <si>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秋田県仙北市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</si>
  <si>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</si>
  <si>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</si>
  <si>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</si>
  <si>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</si>
  <si>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</si>
  <si>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</si>
  <si>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</si>
  <si>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</si>
  <si>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</si>
  <si>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</si>
  <si>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</si>
  <si>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</si>
  <si>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</si>
  <si>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</si>
  <si>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</si>
  <si>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</si>
  <si>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</si>
  <si>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</si>
  <si>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</si>
  <si>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</si>
  <si>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</si>
  <si>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</si>
  <si>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</si>
  <si>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</si>
  <si>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</si>
  <si>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</si>
  <si>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</si>
  <si>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</si>
  <si>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</si>
  <si>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</si>
  <si>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</si>
  <si>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</si>
  <si>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</si>
  <si>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</si>
  <si>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</si>
  <si>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</si>
  <si>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</si>
  <si>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</si>
  <si>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</si>
  <si>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</si>
  <si>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</si>
  <si>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</si>
  <si>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</si>
  <si>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</si>
  <si>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</si>
  <si>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</si>
  <si>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</si>
  <si>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</si>
  <si>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</si>
  <si>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</si>
  <si>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</si>
  <si>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</si>
  <si>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</si>
  <si>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</si>
  <si>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</si>
  <si>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</si>
  <si>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</si>
  <si>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</si>
  <si>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</si>
  <si>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</si>
  <si>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</si>
  <si>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</si>
  <si>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</si>
  <si>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</si>
  <si>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</si>
  <si>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</si>
  <si>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</si>
  <si>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</si>
  <si>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</si>
  <si>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</si>
  <si>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</si>
  <si>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</si>
  <si>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</si>
  <si>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</si>
  <si>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</si>
  <si>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</si>
  <si>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</si>
  <si>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</si>
  <si>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</si>
  <si>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</si>
  <si>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</si>
  <si>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</si>
  <si>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</si>
  <si>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</si>
  <si>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</si>
  <si>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</si>
  <si>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</si>
  <si>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</si>
  <si>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</si>
  <si>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</si>
  <si>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</si>
  <si>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</si>
  <si>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</si>
  <si>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</si>
  <si>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</si>
  <si>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</si>
  <si>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</si>
  <si>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</si>
  <si>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</si>
  <si>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</si>
  <si>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</si>
  <si>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</si>
  <si>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</si>
  <si>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</si>
  <si>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</si>
  <si>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</si>
  <si>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</si>
  <si>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</si>
  <si>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</si>
  <si>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</si>
  <si>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</si>
  <si>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</si>
  <si>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</si>
  <si>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</si>
  <si>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</si>
  <si>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</si>
  <si>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</si>
  <si>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</si>
  <si>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</si>
  <si>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</si>
  <si>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</si>
  <si>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</si>
  <si>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</si>
  <si>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</si>
  <si>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</si>
  <si>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</si>
  <si>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</si>
  <si>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</si>
  <si>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</si>
  <si>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</si>
  <si>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</si>
  <si>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</si>
  <si>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</si>
  <si>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</si>
  <si>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</si>
  <si>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</si>
  <si>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</si>
  <si>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</si>
  <si>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</si>
  <si>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</si>
  <si>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</si>
  <si>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</si>
  <si>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</si>
  <si>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</si>
  <si>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</si>
  <si>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</si>
  <si>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</si>
  <si>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</si>
  <si>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</si>
  <si>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秋田県仙北市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</si>
  <si>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</si>
  <si>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</si>
  <si>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</si>
  <si>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</si>
  <si>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</si>
  <si>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</si>
  <si>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</si>
  <si>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</si>
  <si>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</si>
  <si>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</si>
  <si>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</si>
  <si>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</si>
  <si>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</si>
  <si>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</si>
  <si>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</si>
  <si>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</si>
  <si>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</si>
  <si>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</si>
  <si>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</si>
  <si>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</si>
  <si>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集中管理特別会計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</si>
  <si>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</si>
  <si>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</si>
  <si>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</si>
  <si>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</si>
  <si>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</si>
  <si>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</si>
  <si>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</si>
  <si>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</si>
  <si>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</si>
  <si>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</si>
  <si>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</si>
  <si>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</si>
  <si>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</si>
  <si>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仙北市国民健康保険特別会計（事業勘定）</t>
    <phoneticPr fontId="5"/>
  </si>
  <si>
    <t>仙北市国民健康保険特別会計（田沢診療施設勘定）</t>
    <phoneticPr fontId="5"/>
  </si>
  <si>
    <t>仙北市国民健康保険特別会計（神代診療施設勘定）</t>
    <phoneticPr fontId="5"/>
  </si>
  <si>
    <t>仙北市後期高齢者医療特別会計</t>
    <phoneticPr fontId="5"/>
  </si>
  <si>
    <t>仙北市介護保険特別会計（介護サービス事業）</t>
    <phoneticPr fontId="5"/>
  </si>
  <si>
    <t>仙北市病院事業会計</t>
    <phoneticPr fontId="5"/>
  </si>
  <si>
    <t>法適用企業</t>
    <phoneticPr fontId="5"/>
  </si>
  <si>
    <t>仙北市水道事業会計</t>
    <phoneticPr fontId="5"/>
  </si>
  <si>
    <t>仙北市温泉事業会計</t>
    <phoneticPr fontId="5"/>
  </si>
  <si>
    <t>法非適用企業</t>
    <phoneticPr fontId="5"/>
  </si>
  <si>
    <t>下水道事業特別会計</t>
    <phoneticPr fontId="5"/>
  </si>
  <si>
    <t>集落排水事業特別会計</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</si>
  <si>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</si>
  <si>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</si>
  <si>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</si>
  <si>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</si>
  <si>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</si>
  <si>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</si>
  <si>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</si>
  <si>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</si>
  <si>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</si>
  <si>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</si>
  <si>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</si>
  <si>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</si>
  <si>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</si>
  <si>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</si>
  <si>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</si>
  <si>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</si>
  <si>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</si>
  <si>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</si>
  <si>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</si>
  <si>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</si>
  <si>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</si>
  <si>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</si>
  <si>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</si>
  <si>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</si>
  <si>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</si>
  <si>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</si>
  <si>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</si>
  <si>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</si>
  <si>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</si>
  <si>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</si>
  <si>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</si>
  <si>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</si>
  <si>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</si>
  <si>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</si>
  <si>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</si>
  <si>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</si>
  <si>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</si>
  <si>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</si>
  <si>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</si>
  <si>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</si>
  <si>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</si>
  <si>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</si>
  <si>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</si>
  <si>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</si>
  <si>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</si>
  <si>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</si>
  <si>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</si>
  <si>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</si>
  <si>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</si>
  <si>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</si>
  <si>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</si>
  <si>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</si>
  <si>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</si>
  <si>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</si>
  <si>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</si>
  <si>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</si>
  <si>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</si>
  <si>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</si>
  <si>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</si>
  <si>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</si>
  <si>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</si>
  <si>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</si>
  <si>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</si>
  <si>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</si>
  <si>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</si>
  <si>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</si>
  <si>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</si>
  <si>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</si>
  <si>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</si>
  <si>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</si>
  <si>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</si>
  <si>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</si>
  <si>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</si>
  <si>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</si>
  <si>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</si>
  <si>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</si>
  <si>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</si>
  <si>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</si>
  <si>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</si>
  <si>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</si>
  <si>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</si>
  <si>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</si>
  <si>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</si>
  <si>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</si>
  <si>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</si>
  <si>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</si>
  <si>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</si>
  <si>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</si>
  <si>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</si>
  <si>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</si>
  <si>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</si>
  <si>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</si>
  <si>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</si>
  <si>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</si>
  <si>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</si>
  <si>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</si>
  <si>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</si>
  <si>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</si>
  <si>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</si>
  <si>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</si>
  <si>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</si>
  <si>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</si>
  <si>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</si>
  <si>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</si>
  <si>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</si>
  <si>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</si>
  <si>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</si>
  <si>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</si>
  <si>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</si>
  <si>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</si>
  <si>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</si>
  <si>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</si>
  <si>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</si>
  <si>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</si>
  <si>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</si>
  <si>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</si>
  <si>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</si>
  <si>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</si>
  <si>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</si>
  <si>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</si>
  <si>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</si>
  <si>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</si>
  <si>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</si>
  <si>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</si>
  <si>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</si>
  <si>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</si>
  <si>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</si>
  <si>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</si>
  <si>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</si>
  <si>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</si>
  <si>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</si>
  <si>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</si>
  <si>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</si>
  <si>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</si>
  <si>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</si>
  <si>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</si>
  <si>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1.37</t>
  </si>
  <si>
    <t>▲ 0.84</t>
  </si>
  <si>
    <t>▲ 1.00</t>
  </si>
  <si>
    <t>▲ 3.89</t>
  </si>
  <si>
    <t>仙北市病院事業会計</t>
  </si>
  <si>
    <t>▲ 0.57</t>
  </si>
  <si>
    <t>▲ 1.66</t>
  </si>
  <si>
    <t>▲ 2.52</t>
  </si>
  <si>
    <t>▲ 2.99</t>
  </si>
  <si>
    <t>▲ 4.67</t>
  </si>
  <si>
    <t>簡易水道事業特別会計</t>
  </si>
  <si>
    <t>▲ 0.06</t>
  </si>
  <si>
    <t>仙北市水道事業会計</t>
  </si>
  <si>
    <t>一般会計</t>
  </si>
  <si>
    <t>仙北市国民健康保険特別会計（事業勘定）</t>
  </si>
  <si>
    <t>仙北市温泉事業会計</t>
  </si>
  <si>
    <t>仙北市介護保険特別会計（介護サービス事業）</t>
  </si>
  <si>
    <t>仙北市後期高齢者医療特別会計</t>
  </si>
  <si>
    <t>その他会計（赤字）</t>
  </si>
  <si>
    <t>その他会計（黒字）</t>
  </si>
  <si>
    <t>秋田県市町村総合事務組合（一般会計）</t>
    <rPh sb="0" eb="3">
      <t>アキタケン</t>
    </rPh>
    <rPh sb="3" eb="6">
      <t>シチョウソン</t>
    </rPh>
    <rPh sb="6" eb="8">
      <t>ソウゴウ</t>
    </rPh>
    <rPh sb="8" eb="10">
      <t>ジム</t>
    </rPh>
    <rPh sb="10" eb="12">
      <t>クミアイ</t>
    </rPh>
    <rPh sb="13" eb="17">
      <t>イッパンカイケイ</t>
    </rPh>
    <phoneticPr fontId="2"/>
  </si>
  <si>
    <t>秋田県市町村総合事務組合（交通災害共済事業等特別会計）</t>
    <rPh sb="0" eb="3">
      <t>アキタケン</t>
    </rPh>
    <rPh sb="3" eb="6">
      <t>シチョウソン</t>
    </rPh>
    <rPh sb="6" eb="12">
      <t>ソウゴウジムクミアイ</t>
    </rPh>
    <rPh sb="13" eb="15">
      <t>コウツウ</t>
    </rPh>
    <rPh sb="15" eb="17">
      <t>サイガイ</t>
    </rPh>
    <rPh sb="17" eb="19">
      <t>キョウサイ</t>
    </rPh>
    <rPh sb="19" eb="21">
      <t>ジギョウ</t>
    </rPh>
    <rPh sb="21" eb="22">
      <t>トウ</t>
    </rPh>
    <rPh sb="22" eb="26">
      <t>トクベツカイケイ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</si>
  <si>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</si>
  <si>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8">
      <t>アキタケンコウキコウレイシャ</t>
    </rPh>
    <rPh sb="8" eb="10">
      <t>イリョウ</t>
    </rPh>
    <rPh sb="10" eb="14">
      <t>コウイキレンゴウ</t>
    </rPh>
    <rPh sb="15" eb="17">
      <t>コウキ</t>
    </rPh>
    <rPh sb="17" eb="20">
      <t>コウレイシャ</t>
    </rPh>
    <rPh sb="20" eb="22">
      <t>イリョウ</t>
    </rPh>
    <rPh sb="22" eb="26">
      <t>トクベツカイケイ</t>
    </rPh>
    <phoneticPr fontId="2"/>
  </si>
  <si>
    <t>大曲仙北広域市町村圏組合（一般会計）</t>
    <rPh sb="0" eb="2">
      <t>オオマガリ</t>
    </rPh>
    <rPh sb="2" eb="4">
      <t>センボク</t>
    </rPh>
    <rPh sb="4" eb="9">
      <t>コウイキシチョウソン</t>
    </rPh>
    <rPh sb="9" eb="10">
      <t>ケン</t>
    </rPh>
    <rPh sb="10" eb="12">
      <t>クミアイ</t>
    </rPh>
    <rPh sb="13" eb="15">
      <t>イッパン</t>
    </rPh>
    <rPh sb="15" eb="17">
      <t>カイケイ</t>
    </rPh>
    <phoneticPr fontId="2"/>
  </si>
  <si>
    <t>株式会社花葉館</t>
    <rPh sb="0" eb="4">
      <t>カブシキガイシャ</t>
    </rPh>
    <rPh sb="4" eb="5">
      <t>ハナ</t>
    </rPh>
    <rPh sb="5" eb="6">
      <t>ハ</t>
    </rPh>
    <rPh sb="6" eb="7">
      <t>ヤカタ</t>
    </rPh>
    <phoneticPr fontId="2"/>
  </si>
  <si>
    <t>株式会社西宮家</t>
    <rPh sb="0" eb="2">
      <t>カブシキ</t>
    </rPh>
    <rPh sb="2" eb="4">
      <t>カイシャ</t>
    </rPh>
    <rPh sb="4" eb="7">
      <t>ニシノミヤケ</t>
    </rPh>
    <phoneticPr fontId="2"/>
  </si>
  <si>
    <t>玉川ダム湖総合開発株式会社</t>
    <rPh sb="0" eb="2">
      <t>タマガワ</t>
    </rPh>
    <rPh sb="4" eb="5">
      <t>コ</t>
    </rPh>
    <rPh sb="5" eb="7">
      <t>ソウゴウ</t>
    </rPh>
    <rPh sb="7" eb="9">
      <t>カイハツ</t>
    </rPh>
    <rPh sb="9" eb="13">
      <t>カブシキカイシャ</t>
    </rPh>
    <phoneticPr fontId="2"/>
  </si>
  <si>
    <t>株式会社アロマ田沢湖</t>
    <rPh sb="0" eb="4">
      <t>カブシキカイシャ</t>
    </rPh>
    <rPh sb="7" eb="10">
      <t>タザワコ</t>
    </rPh>
    <phoneticPr fontId="2"/>
  </si>
  <si>
    <t>株式会社西木村総合公社</t>
    <rPh sb="0" eb="4">
      <t>カブシキカイシャ</t>
    </rPh>
    <rPh sb="4" eb="5">
      <t>ニシ</t>
    </rPh>
    <rPh sb="5" eb="7">
      <t>キムラ</t>
    </rPh>
    <rPh sb="7" eb="9">
      <t>ソウゴウ</t>
    </rPh>
    <rPh sb="9" eb="11">
      <t>コウシャ</t>
    </rPh>
    <phoneticPr fontId="2"/>
  </si>
  <si>
    <t>秋田内陸縦貫鉄道株式会社</t>
    <rPh sb="0" eb="8">
      <t>アキタナイリクジュウカンテツドウ</t>
    </rPh>
    <rPh sb="8" eb="12">
      <t>カブシキガイシャ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</si>
  <si>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</si>
  <si>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</si>
  <si>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</si>
  <si>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</si>
  <si>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</si>
  <si>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</si>
  <si>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</si>
  <si>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</si>
  <si>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</si>
  <si>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</si>
  <si>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</si>
  <si>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</si>
  <si>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</si>
  <si>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</si>
  <si>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</si>
  <si>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</si>
  <si>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大曲仙北広域市町村圏組合（介護保険特別会計）</t>
    <rPh sb="0" eb="2">
      <t>オオマガリ</t>
    </rPh>
    <rPh sb="2" eb="4">
      <t>センボク</t>
    </rPh>
    <rPh sb="4" eb="6">
      <t>コウイキ</t>
    </rPh>
    <rPh sb="6" eb="9">
      <t>シチョウソン</t>
    </rPh>
    <rPh sb="9" eb="10">
      <t>ケン</t>
    </rPh>
    <rPh sb="10" eb="12">
      <t>クミアイ</t>
    </rPh>
    <rPh sb="13" eb="19">
      <t>カイゴホケントクベツ</t>
    </rPh>
    <rPh sb="19" eb="21">
      <t>カイケイ</t>
    </rPh>
    <phoneticPr fontId="2"/>
  </si>
  <si>
    <t>秋田県市町村会館管理組合（一般会計）</t>
    <rPh sb="0" eb="3">
      <t>アキタケン</t>
    </rPh>
    <rPh sb="3" eb="6">
      <t>シチョウソン</t>
    </rPh>
    <rPh sb="6" eb="8">
      <t>カイカン</t>
    </rPh>
    <rPh sb="8" eb="10">
      <t>カンリ</t>
    </rPh>
    <rPh sb="10" eb="12">
      <t>クミアイ</t>
    </rPh>
    <rPh sb="13" eb="17">
      <t>イッパンカイケイ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</si>
  <si>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</si>
  <si>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</si>
  <si>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</si>
  <si>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</si>
  <si>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</si>
  <si>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</si>
  <si>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</si>
  <si>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</si>
  <si>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</si>
  <si>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</si>
  <si>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</si>
  <si>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及び実質公債費比率は、ともに類似団体平均を上回っている。地方債の新規発行の抑制による借入残高の減少に取り組み、比率が改善してきたが、市立角館総合病院の移転新築事業の財源として平成26年度から平成28年度にかけて多額の地方債を発行したため、将来負担額が増加し、平成28年度は将来負担比率が上昇に転じた。フロー指標である実質公債費比率については、5年程度の元金償還の据置期間が経過した後に比率への影響が現れるため、平成32年度までに比率が上昇に転じることが見込まれる。
　平成29年度以降は、角館庁舎建設事業、総合給食センター建設事業などの大規模なハード事業を複数実施する予定であり、ストック・フロー両面において比率の更なる上昇が懸念されるため、起債発行額を可能な限り抑制するなど、比率の上昇幅の抑制を図り、財政の健全性の維持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</si>
</sst>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extLst>
            <c:ext xmlns:c16="http://schemas.microsoft.com/office/drawing/2014/chart" uri="{C3380CC4-5D6E-409C-BE32-E72D297353CC}">
              <c16:uniqueId val="{00000000-9D48-42D2-A94A-5194C75BA1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58251</c:v>
                </c:pt>
                <c:pt idx="1">
                  <c:v>73754</c:v>
                </c:pt>
                <c:pt idx="2">
                  <c:v>55334</c:v>
                </c:pt>
                <c:pt idx="3">
                  <c:v>52764</c:v>
                </c:pt>
                <c:pt idx="4">
                  <c:v>78853</c:v>
                </c:pt>
              </c:numCache>
            </c:numRef>
          </c:val>
          <c:smooth val="0"/>
          <c:extLst>
            <c:ext xmlns:c16="http://schemas.microsoft.com/office/drawing/2014/chart" uri="{C3380CC4-5D6E-409C-BE32-E72D297353CC}">
              <c16:uniqueId val="{00000001-9D48-42D2-A94A-5194C75BA143}"/>
            </c:ext>
          </c:extLst>
        </c:ser>
        <c:dLbls>
          <c:showLegendKey val="0"/>
          <c:showVal val="0"/>
          <c:showCatName val="0"/>
          <c:showSerName val="0"/>
          <c:showPercent val="0"/>
          <c:showBubbleSize val="0"/>
        </c:dLbls>
        <c:marker val="1"/>
        <c:smooth val="0"/>
        <c:axId val="162009856"/>
        <c:axId val="162017664"/>
      </c:lineChart>
      <c:catAx>
        <c:axId val="162009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017664"/>
        <c:crosses val="autoZero"/>
        <c:auto val="1"/>
        <c:lblAlgn val="ctr"/>
        <c:lblOffset val="100"/>
        <c:tickLblSkip val="1"/>
        <c:tickMarkSkip val="1"/>
        <c:noMultiLvlLbl val="0"/>
      </c:catAx>
      <c:valAx>
        <c:axId val="16201766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009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2.86</c:v>
                </c:pt>
                <c:pt idx="1">
                  <c:v>3.41</c:v>
                </c:pt>
                <c:pt idx="2">
                  <c:v>2.97</c:v>
                </c:pt>
                <c:pt idx="3">
                  <c:v>4.32</c:v>
                </c:pt>
                <c:pt idx="4">
                  <c:v>2.1800000000000002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20.69</c:v>
                </c:pt>
                <c:pt idx="1">
                  <c:v>20.75</c:v>
                </c:pt>
                <c:pt idx="2">
                  <c:v>20.16</c:v>
                </c:pt>
                <c:pt idx="3">
                  <c:v>20.86</c:v>
                </c:pt>
                <c:pt idx="4">
                  <c:v>22.16</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9984384"/>
        <c:axId val="90249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-1.37</c:v>
                </c:pt>
                <c:pt idx="1">
                  <c:v>-0.84</c:v>
                </c:pt>
                <c:pt idx="2">
                  <c:v>-1</c:v>
                </c:pt>
                <c:pt idx="3">
                  <c:v>0.53</c:v>
                </c:pt>
                <c:pt idx="4">
                  <c:v>-3.89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9984384"/>
        <c:axId val="90249088"/>
      </c:lineChart>
      <c:catAx>
        <c:axId val="8998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249088"/>
        <c:crosses val="autoZero"/>
        <c:auto val="1"/>
        <c:lblAlgn val="ctr"/>
        <c:lblOffset val="100"/>
        <c:tickLblSkip val="1"/>
        <c:tickMarkSkip val="1"/>
        <c:noMultiLvlLbl val="0"/>
      </c:catAx>
      <c:valAx>
        <c:axId val="90249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98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7.0000000000000007E-2</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仙北市後期高齢者医療特別会計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仙北市介護保険特別会計（介護サービス事業）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0.3</c:v>
                </c:pt>
                <c:pt idx="2">
                  <c:v>#N/A</c:v>
                </c:pt>
                <c:pt idx="3">
                  <c:v>0.32</c:v>
                </c:pt>
                <c:pt idx="4">
                  <c:v>#N/A</c:v>
                </c:pt>
                <c:pt idx="5">
                  <c:v>0.28999999999999998</c:v>
                </c:pt>
                <c:pt idx="6">
                  <c:v>#N/A</c:v>
                </c:pt>
                <c:pt idx="7">
                  <c:v>0.19</c:v>
                </c:pt>
                <c:pt idx="8">
                  <c:v>#N/A</c:v>
                </c:pt>
                <c:pt idx="9">
                  <c:v>0.08</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仙北市温泉事業会計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1.38</c:v>
                </c:pt>
                <c:pt idx="2">
                  <c:v>#N/A</c:v>
                </c:pt>
                <c:pt idx="3">
                  <c:v>1.33</c:v>
                </c:pt>
                <c:pt idx="4">
                  <c:v>#N/A</c:v>
                </c:pt>
                <c:pt idx="5">
                  <c:v>1.17</c:v>
                </c:pt>
                <c:pt idx="6">
                  <c:v>#N/A</c:v>
                </c:pt>
                <c:pt idx="7">
                  <c:v>0.93</c:v>
                </c:pt>
                <c:pt idx="8">
                  <c:v>#N/A</c:v>
                </c:pt>
                <c:pt idx="9">
                  <c:v>0.5</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仙北市国民健康保険特別会計（事業勘定）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2.25</c:v>
                </c:pt>
                <c:pt idx="2">
                  <c:v>#N/A</c:v>
                </c:pt>
                <c:pt idx="3">
                  <c:v>1.1599999999999999</c:v>
                </c:pt>
                <c:pt idx="4">
                  <c:v>#N/A</c:v>
                </c:pt>
                <c:pt idx="5">
                  <c:v>0.83</c:v>
                </c:pt>
                <c:pt idx="6">
                  <c:v>#N/A</c:v>
                </c:pt>
                <c:pt idx="7">
                  <c:v>1.02</c:v>
                </c:pt>
                <c:pt idx="8">
                  <c:v>#N/A</c:v>
                </c:pt>
                <c:pt idx="9">
                  <c:v>1.7</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2.85</c:v>
                </c:pt>
                <c:pt idx="2">
                  <c:v>#N/A</c:v>
                </c:pt>
                <c:pt idx="3">
                  <c:v>3.4</c:v>
                </c:pt>
                <c:pt idx="4">
                  <c:v>#N/A</c:v>
                </c:pt>
                <c:pt idx="5">
                  <c:v>2.96</c:v>
                </c:pt>
                <c:pt idx="6">
                  <c:v>#N/A</c:v>
                </c:pt>
                <c:pt idx="7">
                  <c:v>4.32</c:v>
                </c:pt>
                <c:pt idx="8">
                  <c:v>#N/A</c:v>
                </c:pt>
                <c:pt idx="9">
                  <c:v>2.1800000000000002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仙北市水道事業会計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3.52</c:v>
                </c:pt>
                <c:pt idx="2">
                  <c:v>#N/A</c:v>
                </c:pt>
                <c:pt idx="3">
                  <c:v>3.88</c:v>
                </c:pt>
                <c:pt idx="4">
                  <c:v>#N/A</c:v>
                </c:pt>
                <c:pt idx="5">
                  <c:v>4.24</c:v>
                </c:pt>
                <c:pt idx="6">
                  <c:v>#N/A</c:v>
                </c:pt>
                <c:pt idx="7">
                  <c:v>4.68</c:v>
                </c:pt>
                <c:pt idx="8">
                  <c:v>#N/A</c:v>
                </c:pt>
                <c:pt idx="9">
                  <c:v>4.95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0.06</c:v>
                </c:pt>
                <c:pt idx="9">
                  <c:v>#N/A</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仙北市病院事業会計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0.56999999999999995</c:v>
                </c:pt>
                <c:pt idx="1">
                  <c:v>#N/A</c:v>
                </c:pt>
                <c:pt idx="2">
                  <c:v>1.66</c:v>
                </c:pt>
                <c:pt idx="3">
                  <c:v>#N/A</c:v>
                </c:pt>
                <c:pt idx="4">
                  <c:v>2.52</c:v>
                </c:pt>
                <c:pt idx="5">
                  <c:v>#N/A</c:v>
                </c:pt>
                <c:pt idx="6">
                  <c:v>2.99</c:v>
                </c:pt>
                <c:pt idx="7">
                  <c:v>#N/A</c:v>
                </c:pt>
                <c:pt idx="8">
                  <c:v>4.67</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8449920"/>
        <c:axId val="148464000"/>
      </c:barChart>
      <c:catAx>
        <c:axId val="14844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464000"/>
        <c:crosses val="autoZero"/>
        <c:auto val="1"/>
        <c:lblAlgn val="ctr"/>
        <c:lblOffset val="100"/>
        <c:tickLblSkip val="1"/>
        <c:tickMarkSkip val="1"/>
        <c:noMultiLvlLbl val="0"/>
      </c:catAx>
      <c:valAx>
        <c:axId val="148464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449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2356</c:v>
                </c:pt>
                <c:pt idx="5">
                  <c:v>2284</c:v>
                </c:pt>
                <c:pt idx="8">
                  <c:v>2416</c:v>
                </c:pt>
                <c:pt idx="11">
                  <c:v>2231</c:v>
                </c:pt>
                <c:pt idx="14">
                  <c:v>2210</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14</c:v>
                </c:pt>
                <c:pt idx="3">
                  <c:v>25</c:v>
                </c:pt>
                <c:pt idx="6">
                  <c:v>23</c:v>
                </c:pt>
                <c:pt idx="9">
                  <c:v>23</c:v>
                </c:pt>
                <c:pt idx="12">
                  <c:v>22</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20</c:v>
                </c:pt>
                <c:pt idx="3">
                  <c:v>20</c:v>
                </c:pt>
                <c:pt idx="6">
                  <c:v>19</c:v>
                </c:pt>
                <c:pt idx="9">
                  <c:v>18</c:v>
                </c:pt>
                <c:pt idx="12">
                  <c:v>16</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798</c:v>
                </c:pt>
                <c:pt idx="3">
                  <c:v>794</c:v>
                </c:pt>
                <c:pt idx="6">
                  <c:v>784</c:v>
                </c:pt>
                <c:pt idx="9">
                  <c:v>785</c:v>
                </c:pt>
                <c:pt idx="12">
                  <c:v>793</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3116</c:v>
                </c:pt>
                <c:pt idx="3">
                  <c:v>2815</c:v>
                </c:pt>
                <c:pt idx="6">
                  <c:v>2779</c:v>
                </c:pt>
                <c:pt idx="9">
                  <c:v>2487</c:v>
                </c:pt>
                <c:pt idx="12">
                  <c:v>2291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0373760"/>
        <c:axId val="160425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1592</c:v>
                </c:pt>
                <c:pt idx="2">
                  <c:v>#N/A</c:v>
                </c:pt>
                <c:pt idx="3">
                  <c:v>#N/A</c:v>
                </c:pt>
                <c:pt idx="4">
                  <c:v>1370</c:v>
                </c:pt>
                <c:pt idx="5">
                  <c:v>#N/A</c:v>
                </c:pt>
                <c:pt idx="6">
                  <c:v>#N/A</c:v>
                </c:pt>
                <c:pt idx="7">
                  <c:v>1189</c:v>
                </c:pt>
                <c:pt idx="8">
                  <c:v>#N/A</c:v>
                </c:pt>
                <c:pt idx="9">
                  <c:v>#N/A</c:v>
                </c:pt>
                <c:pt idx="10">
                  <c:v>1082</c:v>
                </c:pt>
                <c:pt idx="11">
                  <c:v>#N/A</c:v>
                </c:pt>
                <c:pt idx="12">
                  <c:v>#N/A</c:v>
                </c:pt>
                <c:pt idx="13">
                  <c:v>912</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0373760"/>
        <c:axId val="160425472"/>
      </c:lineChart>
      <c:catAx>
        <c:axId val="160373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0425472"/>
        <c:crosses val="autoZero"/>
        <c:auto val="1"/>
        <c:lblAlgn val="ctr"/>
        <c:lblOffset val="100"/>
        <c:tickLblSkip val="1"/>
        <c:tickMarkSkip val="1"/>
        <c:noMultiLvlLbl val="0"/>
      </c:catAx>
      <c:valAx>
        <c:axId val="160425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373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22374</c:v>
                </c:pt>
                <c:pt idx="5">
                  <c:v>22086</c:v>
                </c:pt>
                <c:pt idx="8">
                  <c:v>22535</c:v>
                </c:pt>
                <c:pt idx="11">
                  <c:v>23275</c:v>
                </c:pt>
                <c:pt idx="14">
                  <c:v>24420</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523</c:v>
                </c:pt>
                <c:pt idx="5">
                  <c:v>432</c:v>
                </c:pt>
                <c:pt idx="8">
                  <c:v>329</c:v>
                </c:pt>
                <c:pt idx="11">
                  <c:v>566</c:v>
                </c:pt>
                <c:pt idx="14">
                  <c:v>669</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3116</c:v>
                </c:pt>
                <c:pt idx="5">
                  <c:v>3276</c:v>
                </c:pt>
                <c:pt idx="8">
                  <c:v>3142</c:v>
                </c:pt>
                <c:pt idx="11">
                  <c:v>3267</c:v>
                </c:pt>
                <c:pt idx="14">
                  <c:v>3232</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4084</c:v>
                </c:pt>
                <c:pt idx="3">
                  <c:v>3685</c:v>
                </c:pt>
                <c:pt idx="6">
                  <c:v>3442</c:v>
                </c:pt>
                <c:pt idx="9">
                  <c:v>2660</c:v>
                </c:pt>
                <c:pt idx="12">
                  <c:v>2527</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97</c:v>
                </c:pt>
                <c:pt idx="3">
                  <c:v>80</c:v>
                </c:pt>
                <c:pt idx="6">
                  <c:v>62</c:v>
                </c:pt>
                <c:pt idx="9">
                  <c:v>44</c:v>
                </c:pt>
                <c:pt idx="12">
                  <c:v>29</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10569</c:v>
                </c:pt>
                <c:pt idx="3">
                  <c:v>10434</c:v>
                </c:pt>
                <c:pt idx="6">
                  <c:v>10606</c:v>
                </c:pt>
                <c:pt idx="9">
                  <c:v>12675</c:v>
                </c:pt>
                <c:pt idx="12">
                  <c:v>14797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53</c:v>
                </c:pt>
                <c:pt idx="3">
                  <c:v>52</c:v>
                </c:pt>
                <c:pt idx="6">
                  <c:v>38</c:v>
                </c:pt>
                <c:pt idx="9">
                  <c:v>30</c:v>
                </c:pt>
                <c:pt idx="12">
                  <c:v>24</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22922</c:v>
                </c:pt>
                <c:pt idx="3">
                  <c:v>22325</c:v>
                </c:pt>
                <c:pt idx="6">
                  <c:v>20830</c:v>
                </c:pt>
                <c:pt idx="9">
                  <c:v>20377</c:v>
                </c:pt>
                <c:pt idx="12">
                  <c:v>19956</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0949376"/>
        <c:axId val="161000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11712</c:v>
                </c:pt>
                <c:pt idx="2">
                  <c:v>#N/A</c:v>
                </c:pt>
                <c:pt idx="3">
                  <c:v>#N/A</c:v>
                </c:pt>
                <c:pt idx="4">
                  <c:v>10782</c:v>
                </c:pt>
                <c:pt idx="5">
                  <c:v>#N/A</c:v>
                </c:pt>
                <c:pt idx="6">
                  <c:v>#N/A</c:v>
                </c:pt>
                <c:pt idx="7">
                  <c:v>8972</c:v>
                </c:pt>
                <c:pt idx="8">
                  <c:v>#N/A</c:v>
                </c:pt>
                <c:pt idx="9">
                  <c:v>#N/A</c:v>
                </c:pt>
                <c:pt idx="10">
                  <c:v>8678</c:v>
                </c:pt>
                <c:pt idx="11">
                  <c:v>#N/A</c:v>
                </c:pt>
                <c:pt idx="12">
                  <c:v>#N/A</c:v>
                </c:pt>
                <c:pt idx="13">
                  <c:v>9013</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0949376"/>
        <c:axId val="161000448"/>
      </c:lineChart>
      <c:catAx>
        <c:axId val="16094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1000448"/>
        <c:crosses val="autoZero"/>
        <c:auto val="1"/>
        <c:lblAlgn val="ctr"/>
        <c:lblOffset val="100"/>
        <c:tickLblSkip val="1"/>
        <c:tickMarkSkip val="1"/>
        <c:noMultiLvlLbl val="0"/>
      </c:catAx>
      <c:valAx>
        <c:axId val="161000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949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{D978C809-7E74-406C-ACBA-55D028E273DE}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251E-4678-95EB-D1BA845ADD4B}"/>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{8EBC659D-87EA-4662-8495-53456D1F2E25}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251E-4678-95EB-D1BA845ADD4B}"/>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{7323B473-4EE4-4290-ABD2-B0A87289B9E8}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251E-4678-95EB-D1BA845ADD4B}"/>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{3A7C1360-1A97-4FC5-ABB8-6EB8C91C5550}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251E-4678-95EB-D1BA845ADD4B}"/>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{65FB3CDA-E8C7-458F-A3CC-EA4B52240702}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251E-4678-95EB-D1BA845ADD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251E-4678-95EB-D1BA845ADD4B}"/>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{C533CF0F-0C07-4886-8A12-1F47E03D5F60}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251E-4678-95EB-D1BA845ADD4B}"/>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{F03ED592-C852-45A0-ACE2-5DE59AF16DF4}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251E-4678-95EB-D1BA845ADD4B}"/>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{9D14EE63-C056-4FFC-A915-9D1EB4434C1C}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251E-4678-95EB-D1BA845ADD4B}"/>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{57DEC139-D155-4191-90B8-09B53D3830A1}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251E-4678-95EB-D1BA845ADD4B}"/>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{90FD5033-43FD-4BE4-849A-5A00B21C9A0F}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251E-4678-95EB-D1BA845ADD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251E-4678-95EB-D1BA845ADD4B}"/>
            </c:ext>
          </c:extLst>
        </c:ser>
        <c:dLbls>
          <c:showLegendKey val="0"/>
          <c:showVal val="0"/>
          <c:showCatName val="0"/>
          <c:showSerName val="0"/>
          <c:showPercent val="0"/>
          <c:showBubbleSize val="0"/>
        </c:dLbls>
        <c:axId val="73242496"/>
        <c:axId val="73277440"/>
      </c:scatterChart>
      <c:valAx>
        <c:axId val="732424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277440"/>
        <c:crosses val="autoZero"/>
        <c:crossBetween val="midCat"/>
      </c:valAx>
      <c:valAx>
        <c:axId val="732774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2424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{EA093257-303E-4573-AD73-2D9FCD6EC81A}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84E4-4041-887B-9DCBF4D4620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{6A52E841-4EF6-4DB0-A356-B9833C644A02}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84E4-4041-887B-9DCBF4D4620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{146EC25C-CE6C-4EFF-B4CC-FDB546106B61}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84E4-4041-887B-9DCBF4D4620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{9C4424E5-2AB3-40E6-B4DD-DC76D3D5505A}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84E4-4041-887B-9DCBF4D4620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{2A597363-B2EB-4573-A783-0B8D56DE26DB}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84E4-4041-887B-9DCBF4D462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16.5</c:v>
                </c:pt>
                <c:pt idx="1">
                  <c:v>15</c:v>
                </c:pt>
                <c:pt idx="2">
                  <c:v>13.1</c:v>
                </c:pt>
                <c:pt idx="3">
                  <c:v>11.5</c:v>
                </c:pt>
                <c:pt idx="4">
                  <c:v>10.3</c:v>
                </c:pt>
              </c:numCache>
            </c:numRef>
          </c:xVal>
          <c:yVal>
            <c:numRef>
              <c:f>公会計指標分析・財政指標組合せ分析表!$K$73:$O$73</c:f>
              <c:numCache>
                <c:formatCode>#,##0.0;"▲ "#,##0.0</c:formatCode>
                <c:ptCount val="5"/>
                <c:pt idx="0">
                  <c:v>110.9</c:v>
                </c:pt>
                <c:pt idx="1">
                  <c:v>101.4</c:v>
                </c:pt>
                <c:pt idx="2">
                  <c:v>86.5</c:v>
                </c:pt>
                <c:pt idx="3">
                  <c:v>83.1</c:v>
                </c:pt>
                <c:pt idx="4">
                  <c:v>89.4</c:v>
                </c:pt>
              </c:numCache>
            </c:numRef>
          </c:yVal>
          <c:smooth val="0"/>
          <c:extLst>
            <c:ext xmlns:c16="http://schemas.microsoft.com/office/drawing/2014/chart" uri="{C3380CC4-5D6E-409C-BE32-E72D297353CC}">
              <c16:uniqueId val="{00000005-84E4-4041-887B-9DCBF4D4620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{EF5AE745-9221-46EA-930A-897F40F89036}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84E4-4041-887B-9DCBF4D4620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{DB49D62A-AB5F-469B-97F6-49277F72128F}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84E4-4041-887B-9DCBF4D4620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{8B0D3FFD-1322-4D5D-A66E-0609C0A5CEC0}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84E4-4041-887B-9DCBF4D4620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{B60F3409-D490-4DF2-B14D-FEED975D7458}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84E4-4041-887B-9DCBF4D4620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{619F1498-A56E-4563-90A6-A76643020947}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84E4-4041-887B-9DCBF4D462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c:ext xmlns:c16="http://schemas.microsoft.com/office/drawing/2014/chart" uri="{C3380CC4-5D6E-409C-BE32-E72D297353CC}">
              <c16:uniqueId val="{0000000B-84E4-4041-887B-9DCBF4D46203}"/>
            </c:ext>
          </c:extLst>
        </c:ser>
        <c:dLbls>
          <c:showLegendKey val="0"/>
          <c:showVal val="0"/>
          <c:showCatName val="0"/>
          <c:showSerName val="0"/>
          <c:showPercent val="0"/>
          <c:showBubbleSize val="0"/>
        </c:dLbls>
        <c:axId val="73287168"/>
        <c:axId val="73289088"/>
      </c:scatterChart>
      <c:valAx>
        <c:axId val="73287168"/>
        <c:scaling>
          <c:orientation val="minMax"/>
          <c:max val="17.100000000000001"/>
          <c:min val="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289088"/>
        <c:crosses val="autoZero"/>
        <c:crossBetween val="midCat"/>
      </c:valAx>
      <c:valAx>
        <c:axId val="73289088"/>
        <c:scaling>
          <c:orientation val="minMax"/>
          <c:max val="121"/>
          <c:min val="4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2871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ea"/>
              <a:ea typeface="+mn-ea"/>
              <a:cs typeface="+mn-cs"/>
            </a:rPr>
            <a:t>　</a:t>
          </a:r>
          <a:r>
            <a:rPr kumimoji="1" lang="ja-JP" altLang="en-US" sz="1200">
              <a:solidFill>
                <a:schemeClr val="dk1"/>
              </a:solidFill>
              <a:effectLst/>
              <a:latin typeface="+mn-ea"/>
              <a:ea typeface="+mn-ea"/>
              <a:cs typeface="+mn-cs"/>
            </a:rPr>
            <a:t>仙北市</a:t>
          </a:r>
          <a:r>
            <a:rPr kumimoji="1" lang="ja-JP" altLang="ja-JP" sz="1200">
              <a:solidFill>
                <a:schemeClr val="dk1"/>
              </a:solidFill>
              <a:effectLst/>
              <a:latin typeface="+mn-ea"/>
              <a:ea typeface="+mn-ea"/>
              <a:cs typeface="+mn-cs"/>
            </a:rPr>
            <a:t>公債費適正化計画</a:t>
          </a:r>
          <a:r>
            <a:rPr kumimoji="1" lang="en-US"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18</a:t>
          </a:r>
          <a:r>
            <a:rPr kumimoji="1" lang="ja-JP" altLang="en-US" sz="1200">
              <a:solidFill>
                <a:schemeClr val="dk1"/>
              </a:solidFill>
              <a:effectLst/>
              <a:latin typeface="+mn-ea"/>
              <a:ea typeface="+mn-ea"/>
              <a:cs typeface="+mn-cs"/>
            </a:rPr>
            <a:t>年度</a:t>
          </a:r>
          <a:r>
            <a:rPr kumimoji="1" lang="ja-JP" altLang="ja-JP"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26</a:t>
          </a:r>
          <a:r>
            <a:rPr kumimoji="1" lang="ja-JP" altLang="en-US" sz="1200">
              <a:solidFill>
                <a:schemeClr val="dk1"/>
              </a:solidFill>
              <a:effectLst/>
              <a:latin typeface="+mn-ea"/>
              <a:ea typeface="+mn-ea"/>
              <a:cs typeface="+mn-cs"/>
            </a:rPr>
            <a:t>年度</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の終了後も、引き続き</a:t>
          </a:r>
          <a:r>
            <a:rPr kumimoji="1" lang="ja-JP" altLang="ja-JP" sz="1200">
              <a:solidFill>
                <a:schemeClr val="dk1"/>
              </a:solidFill>
              <a:effectLst/>
              <a:latin typeface="+mn-ea"/>
              <a:ea typeface="+mn-ea"/>
              <a:cs typeface="+mn-cs"/>
            </a:rPr>
            <a:t>地方債発行額の抑制に</a:t>
          </a:r>
          <a:r>
            <a:rPr kumimoji="1" lang="ja-JP" altLang="en-US" sz="1200">
              <a:solidFill>
                <a:schemeClr val="dk1"/>
              </a:solidFill>
              <a:effectLst/>
              <a:latin typeface="+mn-ea"/>
              <a:ea typeface="+mn-ea"/>
              <a:cs typeface="+mn-cs"/>
            </a:rPr>
            <a:t>努めて</a:t>
          </a:r>
          <a:r>
            <a:rPr kumimoji="1" lang="ja-JP" altLang="ja-JP" sz="1200">
              <a:solidFill>
                <a:schemeClr val="dk1"/>
              </a:solidFill>
              <a:effectLst/>
              <a:latin typeface="+mn-ea"/>
              <a:ea typeface="+mn-ea"/>
              <a:cs typeface="+mn-cs"/>
            </a:rPr>
            <a:t>おり</a:t>
          </a:r>
          <a:r>
            <a:rPr kumimoji="1" lang="ja-JP" altLang="en-US"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一般会計における元利償還</a:t>
          </a:r>
          <a:r>
            <a:rPr kumimoji="1" lang="ja-JP" altLang="en-US" sz="1200">
              <a:solidFill>
                <a:schemeClr val="dk1"/>
              </a:solidFill>
              <a:effectLst/>
              <a:latin typeface="+mn-ea"/>
              <a:ea typeface="+mn-ea"/>
              <a:cs typeface="+mn-cs"/>
            </a:rPr>
            <a:t>金</a:t>
          </a:r>
          <a:r>
            <a:rPr kumimoji="1" lang="ja-JP" altLang="ja-JP" sz="1200">
              <a:solidFill>
                <a:schemeClr val="dk1"/>
              </a:solidFill>
              <a:effectLst/>
              <a:latin typeface="+mn-ea"/>
              <a:ea typeface="+mn-ea"/>
              <a:cs typeface="+mn-cs"/>
            </a:rPr>
            <a:t>は前年度比で</a:t>
          </a:r>
          <a:r>
            <a:rPr kumimoji="1" lang="en-US" altLang="ja-JP" sz="1200">
              <a:solidFill>
                <a:schemeClr val="dk1"/>
              </a:solidFill>
              <a:effectLst/>
              <a:latin typeface="+mn-ea"/>
              <a:ea typeface="+mn-ea"/>
              <a:cs typeface="+mn-cs"/>
            </a:rPr>
            <a:t>196</a:t>
          </a:r>
          <a:r>
            <a:rPr kumimoji="1" lang="ja-JP" altLang="ja-JP" sz="1200">
              <a:solidFill>
                <a:schemeClr val="dk1"/>
              </a:solidFill>
              <a:effectLst/>
              <a:latin typeface="+mn-ea"/>
              <a:ea typeface="+mn-ea"/>
              <a:cs typeface="+mn-cs"/>
            </a:rPr>
            <a:t>百万円の減少となっている。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準元利償還金については病院事業会計における新病院建設事業に係る地方債発行等により前年度比増となっている。当該建設事業は平成</a:t>
          </a:r>
          <a:r>
            <a:rPr kumimoji="1" lang="en-US" altLang="ja-JP" sz="1200">
              <a:solidFill>
                <a:schemeClr val="dk1"/>
              </a:solidFill>
              <a:effectLst/>
              <a:latin typeface="+mn-ea"/>
              <a:ea typeface="+mn-ea"/>
              <a:cs typeface="+mn-cs"/>
            </a:rPr>
            <a:t>28</a:t>
          </a:r>
          <a:r>
            <a:rPr kumimoji="1" lang="ja-JP" altLang="ja-JP" sz="1200">
              <a:solidFill>
                <a:schemeClr val="dk1"/>
              </a:solidFill>
              <a:effectLst/>
              <a:latin typeface="+mn-ea"/>
              <a:ea typeface="+mn-ea"/>
              <a:cs typeface="+mn-cs"/>
            </a:rPr>
            <a:t>年度で終了しているが</a:t>
          </a:r>
          <a:r>
            <a:rPr kumimoji="1" lang="ja-JP" altLang="en-US"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30</a:t>
          </a:r>
          <a:r>
            <a:rPr kumimoji="1" lang="ja-JP" altLang="en-US" sz="1200">
              <a:solidFill>
                <a:schemeClr val="dk1"/>
              </a:solidFill>
              <a:effectLst/>
              <a:latin typeface="+mn-ea"/>
              <a:ea typeface="+mn-ea"/>
              <a:cs typeface="+mn-cs"/>
            </a:rPr>
            <a:t>年度以降</a:t>
          </a:r>
          <a:r>
            <a:rPr kumimoji="1" lang="ja-JP" altLang="ja-JP" sz="1200">
              <a:solidFill>
                <a:schemeClr val="dk1"/>
              </a:solidFill>
              <a:effectLst/>
              <a:latin typeface="+mn-ea"/>
              <a:ea typeface="+mn-ea"/>
              <a:cs typeface="+mn-cs"/>
            </a:rPr>
            <a:t>本格的に元金償還が開始されれば比率が増加に転じることも見込まれる。また一般会計において</a:t>
          </a:r>
          <a:r>
            <a:rPr kumimoji="1" lang="ja-JP" altLang="en-US" sz="1200">
              <a:solidFill>
                <a:schemeClr val="dk1"/>
              </a:solidFill>
              <a:effectLst/>
              <a:latin typeface="+mn-ea"/>
              <a:ea typeface="+mn-ea"/>
              <a:cs typeface="+mn-cs"/>
            </a:rPr>
            <a:t>新角館庁舎建設など</a:t>
          </a:r>
          <a:r>
            <a:rPr kumimoji="1" lang="ja-JP" altLang="ja-JP" sz="1200">
              <a:solidFill>
                <a:schemeClr val="dk1"/>
              </a:solidFill>
              <a:effectLst/>
              <a:latin typeface="+mn-ea"/>
              <a:ea typeface="+mn-ea"/>
              <a:cs typeface="+mn-cs"/>
            </a:rPr>
            <a:t>大規模建設事業に係る地方債発行が予定されていることから</a:t>
          </a:r>
          <a:r>
            <a:rPr kumimoji="1" lang="ja-JP" altLang="en-US"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引き続き事業内容の精査や投資的経費の見直しにより地方債発行額の抑制に努め</a:t>
          </a:r>
          <a:r>
            <a:rPr kumimoji="1" lang="ja-JP" altLang="en-US" sz="1200">
              <a:solidFill>
                <a:schemeClr val="dk1"/>
              </a:solidFill>
              <a:effectLst/>
              <a:latin typeface="+mn-ea"/>
              <a:ea typeface="+mn-ea"/>
              <a:cs typeface="+mn-cs"/>
            </a:rPr>
            <a:t>る</a:t>
          </a:r>
          <a:r>
            <a:rPr kumimoji="1" lang="ja-JP" altLang="ja-JP" sz="1200">
              <a:solidFill>
                <a:schemeClr val="dk1"/>
              </a:solidFill>
              <a:effectLst/>
              <a:latin typeface="+mn-ea"/>
              <a:ea typeface="+mn-ea"/>
              <a:cs typeface="+mn-cs"/>
            </a:rPr>
            <a:t>。</a:t>
          </a:r>
          <a:endParaRPr kumimoji="1" lang="ja-JP" altLang="en-US" sz="1200">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　一般会計等に係る地方債残高は地方債発行額の抑制により毎年度減少している。企業会計においては平成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年度まで地方債を発行し新病院建設事業を行ったことを受け病院事業に係る繰入見込額が増加したが、当該建設事業は平成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年度で終了しており</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病院事業に係る今後の繰入見込の増は見込まれていない。</a:t>
          </a:r>
          <a:endParaRPr lang="ja-JP" altLang="ja-JP" sz="1300">
            <a:effectLst/>
            <a:latin typeface="+mn-ea"/>
            <a:ea typeface="+mn-ea"/>
          </a:endParaRPr>
        </a:p>
        <a:p>
          <a:r>
            <a:rPr kumimoji="1" lang="ja-JP" altLang="ja-JP" sz="1300">
              <a:solidFill>
                <a:schemeClr val="dk1"/>
              </a:solidFill>
              <a:effectLst/>
              <a:latin typeface="+mn-ea"/>
              <a:ea typeface="+mn-ea"/>
              <a:cs typeface="+mn-cs"/>
            </a:rPr>
            <a:t>　比率として早期健全化基準を大きく下回っている状況ではあるが、一般会計において</a:t>
          </a:r>
          <a:r>
            <a:rPr kumimoji="1" lang="ja-JP" altLang="en-US" sz="1300">
              <a:solidFill>
                <a:schemeClr val="dk1"/>
              </a:solidFill>
              <a:effectLst/>
              <a:latin typeface="+mn-ea"/>
              <a:ea typeface="+mn-ea"/>
              <a:cs typeface="+mn-cs"/>
            </a:rPr>
            <a:t>新角館庁舎建設業など</a:t>
          </a:r>
          <a:r>
            <a:rPr kumimoji="1" lang="ja-JP" altLang="ja-JP" sz="1300">
              <a:solidFill>
                <a:schemeClr val="dk1"/>
              </a:solidFill>
              <a:effectLst/>
              <a:latin typeface="+mn-ea"/>
              <a:ea typeface="+mn-ea"/>
              <a:cs typeface="+mn-cs"/>
            </a:rPr>
            <a:t>地方債を活用した大規模建設事業が予定されていることから</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引き続き事業内容の精査及び投資的経費の見直しにより地方債発行の抑制に努め</a:t>
          </a:r>
          <a:r>
            <a:rPr kumimoji="1" lang="ja-JP" altLang="en-US" sz="1300">
              <a:solidFill>
                <a:schemeClr val="dk1"/>
              </a:solidFill>
              <a:effectLst/>
              <a:latin typeface="+mn-ea"/>
              <a:ea typeface="+mn-ea"/>
              <a:cs typeface="+mn-cs"/>
            </a:rPr>
            <a:t>る</a:t>
          </a:r>
          <a:r>
            <a:rPr kumimoji="1" lang="ja-JP" altLang="ja-JP" sz="1300">
              <a:solidFill>
                <a:schemeClr val="dk1"/>
              </a:solidFill>
              <a:effectLst/>
              <a:latin typeface="+mn-ea"/>
              <a:ea typeface="+mn-ea"/>
              <a:cs typeface="+mn-cs"/>
            </a:rPr>
            <a:t>。</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さらに、今後も財源不足の補てんのため財政調整基金の取り崩しが避けられないことから、その残高が減少していくことが見込まれており、充当可能基金が大きく減少することも考えられる。市税をはじめとする歳入の増加、事務事業の見直しによる歳出の削減の両面から市財政の改善を図り、充当可能財源等の維持に努める。</a:t>
          </a:r>
          <a:endParaRPr kumimoji="1" lang="en-US" altLang="ja-JP" sz="1300">
            <a:solidFill>
              <a:schemeClr val="dk1"/>
            </a:solidFill>
            <a:effectLst/>
            <a:latin typeface="+mn-ea"/>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秋田県仙北市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27,533
27,443
1,093.56
19,303,213
18,988,464
266,795
12,226,235
19,956,214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89.4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秋田県仙北市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27,533
27,443
1,093.56
19,303,213
18,988,464
266,795
12,226,235
19,956,214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89.4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秋田県仙北市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27,533
27,443
1,093.56
19,303,213
18,988,464
266,795
12,226,235
19,956,214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89.4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秋田県仙北市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27,533
27,443
1,093.56
19,303,213
18,988,464
266,795
12,226,235
19,956,214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89.4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a:rPr>
            <a:t>　</a:t>
          </a:r>
          <a:r>
            <a:rPr kumimoji="1" lang="ja-JP" altLang="en-US" sz="1100" baseline="0">
              <a:latin typeface="+mn-ea"/>
              <a:ea typeface="+mn-ea"/>
            </a:rPr>
            <a:t>指数の計算上の分子である基準財政収入額については、平成</a:t>
          </a:r>
          <a:r>
            <a:rPr kumimoji="1" lang="en-US" altLang="ja-JP" sz="1100" baseline="0">
              <a:latin typeface="+mn-ea"/>
              <a:ea typeface="+mn-ea"/>
            </a:rPr>
            <a:t>26</a:t>
          </a:r>
          <a:r>
            <a:rPr kumimoji="1" lang="ja-JP" altLang="en-US" sz="1100" baseline="0">
              <a:latin typeface="+mn-ea"/>
              <a:ea typeface="+mn-ea"/>
            </a:rPr>
            <a:t>年度からの消費税増税に伴う地方消費税交付金の増加や、工場の移転等による設備投資等により固定資産税における償却資産分の課税標準額が上昇基調にあることなどから、近年は増加傾向にある。</a:t>
          </a:r>
          <a:endParaRPr kumimoji="1" lang="en-US" altLang="ja-JP" sz="1100" baseline="0">
            <a:latin typeface="+mn-ea"/>
            <a:ea typeface="+mn-ea"/>
          </a:endParaRPr>
        </a:p>
        <a:p>
          <a:r>
            <a:rPr kumimoji="1" lang="ja-JP" altLang="en-US" sz="1100" baseline="0">
              <a:latin typeface="+mn-ea"/>
              <a:ea typeface="+mn-ea"/>
            </a:rPr>
            <a:t>　分母である基準財政需要額については、支所に要する経費や消防に要する経費に係る算定方法の見直し等の影響によりわずかに増加傾向にある。</a:t>
          </a:r>
          <a:endParaRPr kumimoji="1" lang="en-US" altLang="ja-JP" sz="1100" baseline="0">
            <a:latin typeface="+mn-ea"/>
            <a:ea typeface="+mn-ea"/>
          </a:endParaRPr>
        </a:p>
        <a:p>
          <a:r>
            <a:rPr kumimoji="1" lang="ja-JP" altLang="en-US" sz="1100" baseline="0">
              <a:latin typeface="+mn-ea"/>
              <a:ea typeface="+mn-ea"/>
            </a:rPr>
            <a:t>　近年は分子・分母の両面において概ね同程度の増減であることから、財政力指数についても横ばいで推移しているが、農業・観光など税収増に結び付く産業の振興施策を実施し、引き続き財政基盤の強化に努める。</a:t>
          </a:r>
          <a:endParaRPr kumimoji="1" lang="en-US" altLang="ja-JP" sz="1100" baseline="0">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144992</xdr:rowOff>
    </xdr:from>
    <xdr:to>
      <xdr:col>7</xdr:col>
      <xdr:colOff>152400</xdr:colOff>
      <xdr:row>44</xdr:row>
      <xdr:rowOff>144992</xdr:rowOff>
    </xdr:to>
    <xdr:cxnSp macro="">
      <xdr:nvCxnSpPr>
        <xdr:cNvPr id="68" name="直線コネクタ 67"/>
        <xdr:cNvCxnSpPr/>
      </xdr:nvCxnSpPr>
      <xdr:spPr>
        <a:xfrm>
          <a:off x="4114800" y="768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144992</xdr:rowOff>
    </xdr:from>
    <xdr:to>
      <xdr:col>6</xdr:col>
      <xdr:colOff>0</xdr:colOff>
      <xdr:row>44</xdr:row>
      <xdr:rowOff>144992</xdr:rowOff>
    </xdr:to>
    <xdr:cxnSp macro="">
      <xdr:nvCxnSpPr>
        <xdr:cNvPr id="71" name="直線コネクタ 70"/>
        <xdr:cNvCxnSpPr/>
      </xdr:nvCxnSpPr>
      <xdr:spPr>
        <a:xfrm>
          <a:off x="3225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144992</xdr:rowOff>
    </xdr:from>
    <xdr:to>
      <xdr:col>4</xdr:col>
      <xdr:colOff>482600</xdr:colOff>
      <xdr:row>44</xdr:row>
      <xdr:rowOff>144992</xdr:rowOff>
    </xdr:to>
    <xdr:cxnSp macro="">
      <xdr:nvCxnSpPr>
        <xdr:cNvPr id="74" name="直線コネクタ 73"/>
        <xdr:cNvCxnSpPr/>
      </xdr:nvCxnSpPr>
      <xdr:spPr>
        <a:xfrm>
          <a:off x="2336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144992</xdr:rowOff>
    </xdr:from>
    <xdr:to>
      <xdr:col>3</xdr:col>
      <xdr:colOff>279400</xdr:colOff>
      <xdr:row>44</xdr:row>
      <xdr:rowOff>144992</xdr:rowOff>
    </xdr:to>
    <xdr:cxnSp macro="">
      <xdr:nvCxnSpPr>
        <xdr:cNvPr id="77" name="直線コネクタ 76"/>
        <xdr:cNvCxnSpPr/>
      </xdr:nvCxnSpPr>
      <xdr:spPr>
        <a:xfrm>
          <a:off x="1447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94192</xdr:rowOff>
    </xdr:from>
    <xdr:to>
      <xdr:col>7</xdr:col>
      <xdr:colOff>203200</xdr:colOff>
      <xdr:row>45</xdr:row>
      <xdr:rowOff>24342</xdr:rowOff>
    </xdr:to>
    <xdr:sp macro="" textlink="">
      <xdr:nvSpPr>
        <xdr:cNvPr id="87" name="円/楕円 86"/>
        <xdr:cNvSpPr/>
      </xdr:nvSpPr>
      <xdr:spPr>
        <a:xfrm>
          <a:off x="49022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66269</xdr:rowOff>
    </xdr:from>
    <xdr:ext cx="762000" cy="259045"/>
    <xdr:sp macro="" textlink="">
      <xdr:nvSpPr>
        <xdr:cNvPr id="88" name="財政力該当値テキスト"/>
        <xdr:cNvSpPr txBox="1"/>
      </xdr:nvSpPr>
      <xdr:spPr>
        <a:xfrm>
          <a:off x="5041900" y="761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94192</xdr:rowOff>
    </xdr:from>
    <xdr:to>
      <xdr:col>6</xdr:col>
      <xdr:colOff>50800</xdr:colOff>
      <xdr:row>45</xdr:row>
      <xdr:rowOff>24342</xdr:rowOff>
    </xdr:to>
    <xdr:sp macro="" textlink="">
      <xdr:nvSpPr>
        <xdr:cNvPr id="89" name="円/楕円 88"/>
        <xdr:cNvSpPr/>
      </xdr:nvSpPr>
      <xdr:spPr>
        <a:xfrm>
          <a:off x="4064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9119</xdr:rowOff>
    </xdr:from>
    <xdr:ext cx="736600" cy="259045"/>
    <xdr:sp macro="" textlink="">
      <xdr:nvSpPr>
        <xdr:cNvPr id="90" name="テキスト ボックス 89"/>
        <xdr:cNvSpPr txBox="1"/>
      </xdr:nvSpPr>
      <xdr:spPr>
        <a:xfrm>
          <a:off x="3733800" y="7724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94192</xdr:rowOff>
    </xdr:from>
    <xdr:to>
      <xdr:col>4</xdr:col>
      <xdr:colOff>533400</xdr:colOff>
      <xdr:row>45</xdr:row>
      <xdr:rowOff>24342</xdr:rowOff>
    </xdr:to>
    <xdr:sp macro="" textlink="">
      <xdr:nvSpPr>
        <xdr:cNvPr id="91" name="円/楕円 90"/>
        <xdr:cNvSpPr/>
      </xdr:nvSpPr>
      <xdr:spPr>
        <a:xfrm>
          <a:off x="3175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9119</xdr:rowOff>
    </xdr:from>
    <xdr:ext cx="762000" cy="259045"/>
    <xdr:sp macro="" textlink="">
      <xdr:nvSpPr>
        <xdr:cNvPr id="92" name="テキスト ボックス 91"/>
        <xdr:cNvSpPr txBox="1"/>
      </xdr:nvSpPr>
      <xdr:spPr>
        <a:xfrm>
          <a:off x="2844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94192</xdr:rowOff>
    </xdr:from>
    <xdr:to>
      <xdr:col>3</xdr:col>
      <xdr:colOff>330200</xdr:colOff>
      <xdr:row>45</xdr:row>
      <xdr:rowOff>24342</xdr:rowOff>
    </xdr:to>
    <xdr:sp macro="" textlink="">
      <xdr:nvSpPr>
        <xdr:cNvPr id="93" name="円/楕円 92"/>
        <xdr:cNvSpPr/>
      </xdr:nvSpPr>
      <xdr:spPr>
        <a:xfrm>
          <a:off x="2286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9119</xdr:rowOff>
    </xdr:from>
    <xdr:ext cx="762000" cy="259045"/>
    <xdr:sp macro="" textlink="">
      <xdr:nvSpPr>
        <xdr:cNvPr id="94" name="テキスト ボックス 93"/>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94192</xdr:rowOff>
    </xdr:from>
    <xdr:to>
      <xdr:col>2</xdr:col>
      <xdr:colOff>127000</xdr:colOff>
      <xdr:row>45</xdr:row>
      <xdr:rowOff>24342</xdr:rowOff>
    </xdr:to>
    <xdr:sp macro="" textlink="">
      <xdr:nvSpPr>
        <xdr:cNvPr id="95" name="円/楕円 94"/>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9119</xdr:rowOff>
    </xdr:from>
    <xdr:ext cx="762000" cy="259045"/>
    <xdr:sp macro="" textlink="">
      <xdr:nvSpPr>
        <xdr:cNvPr id="96" name="テキスト ボックス 95"/>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平成</a:t>
          </a:r>
          <a:r>
            <a:rPr kumimoji="1" lang="en-US" altLang="ja-JP" sz="1100">
              <a:latin typeface="+mn-ea"/>
              <a:ea typeface="+mn-ea"/>
            </a:rPr>
            <a:t>28</a:t>
          </a:r>
          <a:r>
            <a:rPr kumimoji="1" lang="ja-JP" altLang="en-US" sz="1100">
              <a:latin typeface="+mn-ea"/>
              <a:ea typeface="+mn-ea"/>
            </a:rPr>
            <a:t>年度は、比率の計算上の分子である経常経費充当一般財源総額が約</a:t>
          </a:r>
          <a:r>
            <a:rPr kumimoji="1" lang="en-US" altLang="ja-JP" sz="1100">
              <a:latin typeface="+mn-ea"/>
              <a:ea typeface="+mn-ea"/>
            </a:rPr>
            <a:t>2</a:t>
          </a:r>
          <a:r>
            <a:rPr kumimoji="1" lang="ja-JP" altLang="en-US" sz="1100">
              <a:latin typeface="+mn-ea"/>
              <a:ea typeface="+mn-ea"/>
            </a:rPr>
            <a:t>億</a:t>
          </a:r>
          <a:r>
            <a:rPr kumimoji="1" lang="en-US" altLang="ja-JP" sz="1100">
              <a:latin typeface="+mn-ea"/>
              <a:ea typeface="+mn-ea"/>
            </a:rPr>
            <a:t>9,900</a:t>
          </a:r>
          <a:r>
            <a:rPr kumimoji="1" lang="ja-JP" altLang="en-US" sz="1100">
              <a:latin typeface="+mn-ea"/>
              <a:ea typeface="+mn-ea"/>
            </a:rPr>
            <a:t>万円減少（補助費等＋</a:t>
          </a:r>
          <a:r>
            <a:rPr kumimoji="1" lang="en-US" altLang="ja-JP" sz="1100">
              <a:latin typeface="+mn-ea"/>
              <a:ea typeface="+mn-ea"/>
            </a:rPr>
            <a:t>103,847</a:t>
          </a:r>
          <a:r>
            <a:rPr kumimoji="1" lang="ja-JP" altLang="en-US" sz="1100">
              <a:latin typeface="+mn-ea"/>
              <a:ea typeface="+mn-ea"/>
            </a:rPr>
            <a:t>千円、人件費▲</a:t>
          </a:r>
          <a:r>
            <a:rPr kumimoji="1" lang="en-US" altLang="ja-JP" sz="1100">
              <a:latin typeface="+mn-ea"/>
              <a:ea typeface="+mn-ea"/>
            </a:rPr>
            <a:t>98,876</a:t>
          </a:r>
          <a:r>
            <a:rPr kumimoji="1" lang="ja-JP" altLang="en-US" sz="1100">
              <a:latin typeface="+mn-ea"/>
              <a:ea typeface="+mn-ea"/>
            </a:rPr>
            <a:t>千円、物件費▲</a:t>
          </a:r>
          <a:r>
            <a:rPr kumimoji="1" lang="en-US" altLang="ja-JP" sz="1100">
              <a:latin typeface="+mn-ea"/>
              <a:ea typeface="+mn-ea"/>
            </a:rPr>
            <a:t>121,589</a:t>
          </a:r>
          <a:r>
            <a:rPr kumimoji="1" lang="ja-JP" altLang="en-US" sz="1100">
              <a:latin typeface="+mn-ea"/>
              <a:ea typeface="+mn-ea"/>
            </a:rPr>
            <a:t>千円、公債費▲</a:t>
          </a:r>
          <a:r>
            <a:rPr kumimoji="1" lang="en-US" altLang="ja-JP" sz="1100">
              <a:latin typeface="+mn-ea"/>
              <a:ea typeface="+mn-ea"/>
            </a:rPr>
            <a:t>217,017</a:t>
          </a:r>
          <a:r>
            <a:rPr kumimoji="1" lang="ja-JP" altLang="en-US" sz="1100">
              <a:latin typeface="+mn-ea"/>
              <a:ea typeface="+mn-ea"/>
            </a:rPr>
            <a:t>千円ほか）したが、分母である経常一般財源総額が約</a:t>
          </a:r>
          <a:r>
            <a:rPr kumimoji="1" lang="en-US" altLang="ja-JP" sz="1100">
              <a:latin typeface="+mn-ea"/>
              <a:ea typeface="+mn-ea"/>
            </a:rPr>
            <a:t>4</a:t>
          </a:r>
          <a:r>
            <a:rPr kumimoji="1" lang="ja-JP" altLang="en-US" sz="1100">
              <a:latin typeface="+mn-ea"/>
              <a:ea typeface="+mn-ea"/>
            </a:rPr>
            <a:t>億</a:t>
          </a:r>
          <a:r>
            <a:rPr kumimoji="1" lang="en-US" altLang="ja-JP" sz="1100">
              <a:latin typeface="+mn-ea"/>
              <a:ea typeface="+mn-ea"/>
            </a:rPr>
            <a:t>7,600</a:t>
          </a:r>
          <a:r>
            <a:rPr kumimoji="1" lang="ja-JP" altLang="en-US" sz="1100">
              <a:latin typeface="+mn-ea"/>
              <a:ea typeface="+mn-ea"/>
            </a:rPr>
            <a:t>万円減少（地方税＋</a:t>
          </a:r>
          <a:r>
            <a:rPr kumimoji="1" lang="en-US" altLang="ja-JP" sz="1100">
              <a:latin typeface="+mn-ea"/>
              <a:ea typeface="+mn-ea"/>
            </a:rPr>
            <a:t>25,825</a:t>
          </a:r>
          <a:r>
            <a:rPr kumimoji="1" lang="ja-JP" altLang="en-US" sz="1100">
              <a:latin typeface="+mn-ea"/>
              <a:ea typeface="+mn-ea"/>
            </a:rPr>
            <a:t>千円、地方消費税交付金▲</a:t>
          </a:r>
          <a:r>
            <a:rPr kumimoji="1" lang="en-US" altLang="ja-JP" sz="1100">
              <a:latin typeface="+mn-ea"/>
              <a:ea typeface="+mn-ea"/>
            </a:rPr>
            <a:t>65,770</a:t>
          </a:r>
          <a:r>
            <a:rPr kumimoji="1" lang="ja-JP" altLang="en-US" sz="1100">
              <a:latin typeface="+mn-ea"/>
              <a:ea typeface="+mn-ea"/>
            </a:rPr>
            <a:t>千円、地方交付税▲</a:t>
          </a:r>
          <a:r>
            <a:rPr kumimoji="1" lang="en-US" altLang="ja-JP" sz="1100">
              <a:latin typeface="+mn-ea"/>
              <a:ea typeface="+mn-ea"/>
            </a:rPr>
            <a:t>273,223</a:t>
          </a:r>
          <a:r>
            <a:rPr kumimoji="1" lang="ja-JP" altLang="en-US" sz="1100">
              <a:latin typeface="+mn-ea"/>
              <a:ea typeface="+mn-ea"/>
            </a:rPr>
            <a:t>千円、臨時財政対策債▲</a:t>
          </a:r>
          <a:r>
            <a:rPr kumimoji="1" lang="en-US" altLang="ja-JP" sz="1100">
              <a:latin typeface="+mn-ea"/>
              <a:ea typeface="+mn-ea"/>
            </a:rPr>
            <a:t>156,965</a:t>
          </a:r>
          <a:r>
            <a:rPr kumimoji="1" lang="ja-JP" altLang="en-US" sz="1100">
              <a:latin typeface="+mn-ea"/>
              <a:ea typeface="+mn-ea"/>
            </a:rPr>
            <a:t>千円）し、分母の減少額が分子の減少額を上回ったため指標が悪化した。</a:t>
          </a:r>
          <a:endParaRPr kumimoji="1" lang="en-US" altLang="ja-JP" sz="1100">
            <a:latin typeface="+mn-ea"/>
            <a:ea typeface="+mn-ea"/>
          </a:endParaRPr>
        </a:p>
        <a:p>
          <a:r>
            <a:rPr kumimoji="1" lang="ja-JP" altLang="en-US" sz="1100">
              <a:latin typeface="+mn-ea"/>
              <a:ea typeface="+mn-ea"/>
            </a:rPr>
            <a:t>　平成</a:t>
          </a:r>
          <a:r>
            <a:rPr kumimoji="1" lang="en-US" altLang="ja-JP" sz="1100">
              <a:latin typeface="+mn-ea"/>
              <a:ea typeface="+mn-ea"/>
            </a:rPr>
            <a:t>29</a:t>
          </a:r>
          <a:r>
            <a:rPr kumimoji="1" lang="ja-JP" altLang="en-US" sz="1100">
              <a:latin typeface="+mn-ea"/>
              <a:ea typeface="+mn-ea"/>
            </a:rPr>
            <a:t>年度以降も病院事業会計などの他会計に対する繰出金など歳出の増加が見込まれ、さらに地方交付税など歳入の減少も見込まれる。</a:t>
          </a:r>
          <a:endParaRPr kumimoji="1" lang="en-US" altLang="ja-JP" sz="1100">
            <a:latin typeface="+mn-ea"/>
            <a:ea typeface="+mn-ea"/>
          </a:endParaRPr>
        </a:p>
        <a:p>
          <a:r>
            <a:rPr kumimoji="1" lang="ja-JP" altLang="en-US" sz="1100">
              <a:latin typeface="+mn-ea"/>
              <a:ea typeface="+mn-ea"/>
            </a:rPr>
            <a:t>　事務事業を徹底的に見直し、優先度の低い事務事業の廃止・縮小を着実に実施することで経常経費の削減を図る。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49530</xdr:rowOff>
    </xdr:from>
    <xdr:to>
      <xdr:col>7</xdr:col>
      <xdr:colOff>152400</xdr:colOff>
      <xdr:row>60</xdr:row>
      <xdr:rowOff>87449</xdr:rowOff>
    </xdr:to>
    <xdr:cxnSp macro="">
      <xdr:nvCxnSpPr>
        <xdr:cNvPr id="133" name="直線コネクタ 132"/>
        <xdr:cNvCxnSpPr/>
      </xdr:nvCxnSpPr>
      <xdr:spPr>
        <a:xfrm>
          <a:off x="4114800" y="10336530"/>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32294</xdr:rowOff>
    </xdr:from>
    <xdr:to>
      <xdr:col>6</xdr:col>
      <xdr:colOff>0</xdr:colOff>
      <xdr:row>60</xdr:row>
      <xdr:rowOff>49530</xdr:rowOff>
    </xdr:to>
    <xdr:cxnSp macro="">
      <xdr:nvCxnSpPr>
        <xdr:cNvPr id="136" name="直線コネクタ 135"/>
        <xdr:cNvCxnSpPr/>
      </xdr:nvCxnSpPr>
      <xdr:spPr>
        <a:xfrm>
          <a:off x="3225800" y="1031929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38" name="テキスト ボックス 137"/>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96883</xdr:rowOff>
    </xdr:from>
    <xdr:to>
      <xdr:col>4</xdr:col>
      <xdr:colOff>482600</xdr:colOff>
      <xdr:row>60</xdr:row>
      <xdr:rowOff>32294</xdr:rowOff>
    </xdr:to>
    <xdr:cxnSp macro="">
      <xdr:nvCxnSpPr>
        <xdr:cNvPr id="139" name="直線コネクタ 138"/>
        <xdr:cNvCxnSpPr/>
      </xdr:nvCxnSpPr>
      <xdr:spPr>
        <a:xfrm>
          <a:off x="2336800" y="10212433"/>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55353</xdr:rowOff>
    </xdr:from>
    <xdr:ext cx="762000" cy="259045"/>
    <xdr:sp macro="" textlink="">
      <xdr:nvSpPr>
        <xdr:cNvPr id="141" name="テキスト ボックス 140"/>
        <xdr:cNvSpPr txBox="1"/>
      </xdr:nvSpPr>
      <xdr:spPr>
        <a:xfrm>
          <a:off x="2844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96883</xdr:rowOff>
    </xdr:from>
    <xdr:to>
      <xdr:col>3</xdr:col>
      <xdr:colOff>279400</xdr:colOff>
      <xdr:row>60</xdr:row>
      <xdr:rowOff>25400</xdr:rowOff>
    </xdr:to>
    <xdr:cxnSp macro="">
      <xdr:nvCxnSpPr>
        <xdr:cNvPr id="142" name="直線コネクタ 141"/>
        <xdr:cNvCxnSpPr/>
      </xdr:nvCxnSpPr>
      <xdr:spPr>
        <a:xfrm flipV="1">
          <a:off x="1447800" y="10212433"/>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153143</xdr:rowOff>
    </xdr:from>
    <xdr:ext cx="762000" cy="259045"/>
    <xdr:sp macro="" textlink="">
      <xdr:nvSpPr>
        <xdr:cNvPr id="144" name="テキスト ボックス 143"/>
        <xdr:cNvSpPr txBox="1"/>
      </xdr:nvSpPr>
      <xdr:spPr>
        <a:xfrm>
          <a:off x="19558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46" name="テキスト ボックス 145"/>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36649</xdr:rowOff>
    </xdr:from>
    <xdr:to>
      <xdr:col>7</xdr:col>
      <xdr:colOff>203200</xdr:colOff>
      <xdr:row>60</xdr:row>
      <xdr:rowOff>138249</xdr:rowOff>
    </xdr:to>
    <xdr:sp macro="" textlink="">
      <xdr:nvSpPr>
        <xdr:cNvPr id="152" name="円/楕円 151"/>
        <xdr:cNvSpPr/>
      </xdr:nvSpPr>
      <xdr:spPr>
        <a:xfrm>
          <a:off x="49022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8726</xdr:rowOff>
    </xdr:from>
    <xdr:ext cx="762000" cy="259045"/>
    <xdr:sp macro="" textlink="">
      <xdr:nvSpPr>
        <xdr:cNvPr id="153" name="財政構造の弾力性該当値テキスト"/>
        <xdr:cNvSpPr txBox="1"/>
      </xdr:nvSpPr>
      <xdr:spPr>
        <a:xfrm>
          <a:off x="5041900" y="1029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170180</xdr:rowOff>
    </xdr:from>
    <xdr:to>
      <xdr:col>6</xdr:col>
      <xdr:colOff>50800</xdr:colOff>
      <xdr:row>60</xdr:row>
      <xdr:rowOff>100330</xdr:rowOff>
    </xdr:to>
    <xdr:sp macro="" textlink="">
      <xdr:nvSpPr>
        <xdr:cNvPr id="154" name="円/楕円 153"/>
        <xdr:cNvSpPr/>
      </xdr:nvSpPr>
      <xdr:spPr>
        <a:xfrm>
          <a:off x="4064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85107</xdr:rowOff>
    </xdr:from>
    <xdr:ext cx="736600" cy="259045"/>
    <xdr:sp macro="" textlink="">
      <xdr:nvSpPr>
        <xdr:cNvPr id="155" name="テキスト ボックス 154"/>
        <xdr:cNvSpPr txBox="1"/>
      </xdr:nvSpPr>
      <xdr:spPr>
        <a:xfrm>
          <a:off x="3733800" y="10372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152944</xdr:rowOff>
    </xdr:from>
    <xdr:to>
      <xdr:col>4</xdr:col>
      <xdr:colOff>533400</xdr:colOff>
      <xdr:row>60</xdr:row>
      <xdr:rowOff>83094</xdr:rowOff>
    </xdr:to>
    <xdr:sp macro="" textlink="">
      <xdr:nvSpPr>
        <xdr:cNvPr id="156" name="円/楕円 155"/>
        <xdr:cNvSpPr/>
      </xdr:nvSpPr>
      <xdr:spPr>
        <a:xfrm>
          <a:off x="3175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67871</xdr:rowOff>
    </xdr:from>
    <xdr:ext cx="762000" cy="259045"/>
    <xdr:sp macro="" textlink="">
      <xdr:nvSpPr>
        <xdr:cNvPr id="157" name="テキスト ボックス 156"/>
        <xdr:cNvSpPr txBox="1"/>
      </xdr:nvSpPr>
      <xdr:spPr>
        <a:xfrm>
          <a:off x="2844800" y="1035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46083</xdr:rowOff>
    </xdr:from>
    <xdr:to>
      <xdr:col>3</xdr:col>
      <xdr:colOff>330200</xdr:colOff>
      <xdr:row>59</xdr:row>
      <xdr:rowOff>147683</xdr:rowOff>
    </xdr:to>
    <xdr:sp macro="" textlink="">
      <xdr:nvSpPr>
        <xdr:cNvPr id="158" name="円/楕円 157"/>
        <xdr:cNvSpPr/>
      </xdr:nvSpPr>
      <xdr:spPr>
        <a:xfrm>
          <a:off x="2286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157860</xdr:rowOff>
    </xdr:from>
    <xdr:ext cx="762000" cy="259045"/>
    <xdr:sp macro="" textlink="">
      <xdr:nvSpPr>
        <xdr:cNvPr id="159" name="テキスト ボックス 158"/>
        <xdr:cNvSpPr txBox="1"/>
      </xdr:nvSpPr>
      <xdr:spPr>
        <a:xfrm>
          <a:off x="1955800" y="993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146050</xdr:rowOff>
    </xdr:from>
    <xdr:to>
      <xdr:col>2</xdr:col>
      <xdr:colOff>127000</xdr:colOff>
      <xdr:row>60</xdr:row>
      <xdr:rowOff>76200</xdr:rowOff>
    </xdr:to>
    <xdr:sp macro="" textlink="">
      <xdr:nvSpPr>
        <xdr:cNvPr id="160" name="円/楕円 159"/>
        <xdr:cNvSpPr/>
      </xdr:nvSpPr>
      <xdr:spPr>
        <a:xfrm>
          <a:off x="139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60977</xdr:rowOff>
    </xdr:from>
    <xdr:ext cx="762000" cy="259045"/>
    <xdr:sp macro="" textlink="">
      <xdr:nvSpPr>
        <xdr:cNvPr id="161" name="テキスト ボックス 160"/>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[212,607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150,922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a:t>
          </a:r>
          <a:r>
            <a:rPr kumimoji="1" lang="ja-JP" altLang="en-US" sz="1050">
              <a:latin typeface="+mn-ea"/>
              <a:ea typeface="+mn-ea"/>
            </a:rPr>
            <a:t>人件費について、ラスパイレス指数は類似団体平均、全国市平均を下回っている。しかしながら、職員数については、仙北市定員管理適正化計画に基づき職員数の抑制に努め、合併当初と比べると大幅に削減されてきたものの、計画目標には至っておらず、人口減少も続いていることから、人口千人当たり職員数が類似団体平均、全国市平均を大きく上回っており、依然として他団体に比して人件費総額が高止まりとなっている。</a:t>
          </a:r>
        </a:p>
        <a:p>
          <a:r>
            <a:rPr kumimoji="1" lang="ja-JP" altLang="en-US" sz="1050">
              <a:latin typeface="+mn-ea"/>
              <a:ea typeface="+mn-ea"/>
            </a:rPr>
            <a:t>　今後も引き続き人事評価制度に基づく適正な人員配置に取り組むとともに、より効率的な行政運営を実現することで必要な職員数の削減を図る。</a:t>
          </a:r>
          <a:endParaRPr kumimoji="1" lang="en-US" altLang="ja-JP" sz="1050">
            <a:latin typeface="+mn-ea"/>
            <a:ea typeface="+mn-ea"/>
          </a:endParaRPr>
        </a:p>
        <a:p>
          <a:r>
            <a:rPr kumimoji="1" lang="ja-JP" altLang="ja-JP" sz="1050">
              <a:solidFill>
                <a:schemeClr val="dk1"/>
              </a:solidFill>
              <a:effectLst/>
              <a:latin typeface="+mn-ea"/>
              <a:ea typeface="+mn-ea"/>
              <a:cs typeface="+mn-cs"/>
            </a:rPr>
            <a:t>　物件費等については、ごみ処理施設等の管理業務委託に多額の経費を要して</a:t>
          </a:r>
          <a:r>
            <a:rPr kumimoji="1" lang="ja-JP" altLang="en-US" sz="1050">
              <a:solidFill>
                <a:schemeClr val="dk1"/>
              </a:solidFill>
              <a:effectLst/>
              <a:latin typeface="+mn-ea"/>
              <a:ea typeface="+mn-ea"/>
              <a:cs typeface="+mn-cs"/>
            </a:rPr>
            <a:t>おり、類似団体と比較して高くなっている。外部活力を積極的に活用しつつ、不要な事務事業の廃止を含めた抜本的な見直しに取り組み、所要経費の削減を図る。</a:t>
          </a:r>
          <a:endParaRPr kumimoji="1" lang="en-US" altLang="ja-JP" sz="1050">
            <a:latin typeface="+mn-ea"/>
            <a:ea typeface="+mn-ea"/>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133152</xdr:rowOff>
    </xdr:from>
    <xdr:to>
      <xdr:col>7</xdr:col>
      <xdr:colOff>152400</xdr:colOff>
      <xdr:row>85</xdr:row>
      <xdr:rowOff>163347</xdr:rowOff>
    </xdr:to>
    <xdr:cxnSp macro="">
      <xdr:nvCxnSpPr>
        <xdr:cNvPr id="196" name="直線コネクタ 195"/>
        <xdr:cNvCxnSpPr/>
      </xdr:nvCxnSpPr>
      <xdr:spPr>
        <a:xfrm flipV="1">
          <a:off x="4114800" y="14706402"/>
          <a:ext cx="838200" cy="3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148144</xdr:rowOff>
    </xdr:from>
    <xdr:to>
      <xdr:col>6</xdr:col>
      <xdr:colOff>0</xdr:colOff>
      <xdr:row>85</xdr:row>
      <xdr:rowOff>163347</xdr:rowOff>
    </xdr:to>
    <xdr:cxnSp macro="">
      <xdr:nvCxnSpPr>
        <xdr:cNvPr id="199" name="直線コネクタ 198"/>
        <xdr:cNvCxnSpPr/>
      </xdr:nvCxnSpPr>
      <xdr:spPr>
        <a:xfrm>
          <a:off x="3225800" y="14721394"/>
          <a:ext cx="889000" cy="1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90343</xdr:rowOff>
    </xdr:from>
    <xdr:ext cx="736600" cy="259045"/>
    <xdr:sp macro="" textlink="">
      <xdr:nvSpPr>
        <xdr:cNvPr id="201" name="テキスト ボックス 200"/>
        <xdr:cNvSpPr txBox="1"/>
      </xdr:nvSpPr>
      <xdr:spPr>
        <a:xfrm>
          <a:off x="3733800" y="1397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116664</xdr:rowOff>
    </xdr:from>
    <xdr:to>
      <xdr:col>4</xdr:col>
      <xdr:colOff>482600</xdr:colOff>
      <xdr:row>85</xdr:row>
      <xdr:rowOff>148144</xdr:rowOff>
    </xdr:to>
    <xdr:cxnSp macro="">
      <xdr:nvCxnSpPr>
        <xdr:cNvPr id="202" name="直線コネクタ 201"/>
        <xdr:cNvCxnSpPr/>
      </xdr:nvCxnSpPr>
      <xdr:spPr>
        <a:xfrm>
          <a:off x="2336800" y="14689914"/>
          <a:ext cx="889000" cy="3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50826</xdr:rowOff>
    </xdr:from>
    <xdr:ext cx="762000" cy="259045"/>
    <xdr:sp macro="" textlink="">
      <xdr:nvSpPr>
        <xdr:cNvPr id="204" name="テキスト ボックス 203"/>
        <xdr:cNvSpPr txBox="1"/>
      </xdr:nvSpPr>
      <xdr:spPr>
        <a:xfrm>
          <a:off x="2844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86461</xdr:rowOff>
    </xdr:from>
    <xdr:to>
      <xdr:col>3</xdr:col>
      <xdr:colOff>279400</xdr:colOff>
      <xdr:row>85</xdr:row>
      <xdr:rowOff>116664</xdr:rowOff>
    </xdr:to>
    <xdr:cxnSp macro="">
      <xdr:nvCxnSpPr>
        <xdr:cNvPr id="205" name="直線コネクタ 204"/>
        <xdr:cNvCxnSpPr/>
      </xdr:nvCxnSpPr>
      <xdr:spPr>
        <a:xfrm>
          <a:off x="1447800" y="14659711"/>
          <a:ext cx="889000" cy="3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12926</xdr:rowOff>
    </xdr:from>
    <xdr:ext cx="762000" cy="259045"/>
    <xdr:sp macro="" textlink="">
      <xdr:nvSpPr>
        <xdr:cNvPr id="207" name="テキスト ボックス 206"/>
        <xdr:cNvSpPr txBox="1"/>
      </xdr:nvSpPr>
      <xdr:spPr>
        <a:xfrm>
          <a:off x="1955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27886</xdr:rowOff>
    </xdr:from>
    <xdr:ext cx="762000" cy="259045"/>
    <xdr:sp macro="" textlink="">
      <xdr:nvSpPr>
        <xdr:cNvPr id="209" name="テキスト ボックス 208"/>
        <xdr:cNvSpPr txBox="1"/>
      </xdr:nvSpPr>
      <xdr:spPr>
        <a:xfrm>
          <a:off x="1066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82352</xdr:rowOff>
    </xdr:from>
    <xdr:to>
      <xdr:col>7</xdr:col>
      <xdr:colOff>203200</xdr:colOff>
      <xdr:row>86</xdr:row>
      <xdr:rowOff>12502</xdr:rowOff>
    </xdr:to>
    <xdr:sp macro="" textlink="">
      <xdr:nvSpPr>
        <xdr:cNvPr id="215" name="円/楕円 214"/>
        <xdr:cNvSpPr/>
      </xdr:nvSpPr>
      <xdr:spPr>
        <a:xfrm>
          <a:off x="4902200" y="1465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54429</xdr:rowOff>
    </xdr:from>
    <xdr:ext cx="762000" cy="259045"/>
    <xdr:sp macro="" textlink="">
      <xdr:nvSpPr>
        <xdr:cNvPr id="216" name="人件費・物件費等の状況該当値テキスト"/>
        <xdr:cNvSpPr txBox="1"/>
      </xdr:nvSpPr>
      <xdr:spPr>
        <a:xfrm>
          <a:off x="5041900" y="14627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212,607</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112547</xdr:rowOff>
    </xdr:from>
    <xdr:to>
      <xdr:col>6</xdr:col>
      <xdr:colOff>50800</xdr:colOff>
      <xdr:row>86</xdr:row>
      <xdr:rowOff>42697</xdr:rowOff>
    </xdr:to>
    <xdr:sp macro="" textlink="">
      <xdr:nvSpPr>
        <xdr:cNvPr id="217" name="円/楕円 216"/>
        <xdr:cNvSpPr/>
      </xdr:nvSpPr>
      <xdr:spPr>
        <a:xfrm>
          <a:off x="4064000" y="1468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27474</xdr:rowOff>
    </xdr:from>
    <xdr:ext cx="736600" cy="259045"/>
    <xdr:sp macro="" textlink="">
      <xdr:nvSpPr>
        <xdr:cNvPr id="218" name="テキスト ボックス 217"/>
        <xdr:cNvSpPr txBox="1"/>
      </xdr:nvSpPr>
      <xdr:spPr>
        <a:xfrm>
          <a:off x="3733800" y="14772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216,361</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97344</xdr:rowOff>
    </xdr:from>
    <xdr:to>
      <xdr:col>4</xdr:col>
      <xdr:colOff>533400</xdr:colOff>
      <xdr:row>86</xdr:row>
      <xdr:rowOff>27494</xdr:rowOff>
    </xdr:to>
    <xdr:sp macro="" textlink="">
      <xdr:nvSpPr>
        <xdr:cNvPr id="219" name="円/楕円 218"/>
        <xdr:cNvSpPr/>
      </xdr:nvSpPr>
      <xdr:spPr>
        <a:xfrm>
          <a:off x="3175000" y="1467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12271</xdr:rowOff>
    </xdr:from>
    <xdr:ext cx="762000" cy="259045"/>
    <xdr:sp macro="" textlink="">
      <xdr:nvSpPr>
        <xdr:cNvPr id="220" name="テキスト ボックス 219"/>
        <xdr:cNvSpPr txBox="1"/>
      </xdr:nvSpPr>
      <xdr:spPr>
        <a:xfrm>
          <a:off x="2844800" y="14756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214,471</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65864</xdr:rowOff>
    </xdr:from>
    <xdr:to>
      <xdr:col>3</xdr:col>
      <xdr:colOff>330200</xdr:colOff>
      <xdr:row>85</xdr:row>
      <xdr:rowOff>167464</xdr:rowOff>
    </xdr:to>
    <xdr:sp macro="" textlink="">
      <xdr:nvSpPr>
        <xdr:cNvPr id="221" name="円/楕円 220"/>
        <xdr:cNvSpPr/>
      </xdr:nvSpPr>
      <xdr:spPr>
        <a:xfrm>
          <a:off x="2286000" y="1463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152241</xdr:rowOff>
    </xdr:from>
    <xdr:ext cx="762000" cy="259045"/>
    <xdr:sp macro="" textlink="">
      <xdr:nvSpPr>
        <xdr:cNvPr id="222" name="テキスト ボックス 221"/>
        <xdr:cNvSpPr txBox="1"/>
      </xdr:nvSpPr>
      <xdr:spPr>
        <a:xfrm>
          <a:off x="1955800" y="147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210,557</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35661</xdr:rowOff>
    </xdr:from>
    <xdr:to>
      <xdr:col>2</xdr:col>
      <xdr:colOff>127000</xdr:colOff>
      <xdr:row>85</xdr:row>
      <xdr:rowOff>137261</xdr:rowOff>
    </xdr:to>
    <xdr:sp macro="" textlink="">
      <xdr:nvSpPr>
        <xdr:cNvPr id="223" name="円/楕円 222"/>
        <xdr:cNvSpPr/>
      </xdr:nvSpPr>
      <xdr:spPr>
        <a:xfrm>
          <a:off x="1397000" y="1460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122038</xdr:rowOff>
    </xdr:from>
    <xdr:ext cx="762000" cy="259045"/>
    <xdr:sp macro="" textlink="">
      <xdr:nvSpPr>
        <xdr:cNvPr id="224" name="テキスト ボックス 223"/>
        <xdr:cNvSpPr txBox="1"/>
      </xdr:nvSpPr>
      <xdr:spPr>
        <a:xfrm>
          <a:off x="1066800" y="1469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206,802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国家公務員給与削減措置</a:t>
          </a:r>
          <a:r>
            <a:rPr kumimoji="1" lang="ja-JP" altLang="en-US" sz="1200">
              <a:solidFill>
                <a:schemeClr val="dk1"/>
              </a:solidFill>
              <a:effectLst/>
              <a:latin typeface="+mn-ea"/>
              <a:ea typeface="+mn-ea"/>
              <a:cs typeface="+mn-cs"/>
            </a:rPr>
            <a:t>が</a:t>
          </a:r>
          <a:r>
            <a:rPr kumimoji="1" lang="ja-JP" altLang="ja-JP" sz="1200">
              <a:solidFill>
                <a:schemeClr val="dk1"/>
              </a:solidFill>
              <a:effectLst/>
              <a:latin typeface="+mn-ea"/>
              <a:ea typeface="+mn-ea"/>
              <a:cs typeface="+mn-cs"/>
            </a:rPr>
            <a:t>終了</a:t>
          </a:r>
          <a:r>
            <a:rPr kumimoji="1" lang="ja-JP" altLang="en-US" sz="1200">
              <a:solidFill>
                <a:schemeClr val="dk1"/>
              </a:solidFill>
              <a:effectLst/>
              <a:latin typeface="+mn-ea"/>
              <a:ea typeface="+mn-ea"/>
              <a:cs typeface="+mn-cs"/>
            </a:rPr>
            <a:t>後の平成</a:t>
          </a:r>
          <a:r>
            <a:rPr kumimoji="1" lang="en-US" altLang="ja-JP" sz="1200">
              <a:solidFill>
                <a:schemeClr val="dk1"/>
              </a:solidFill>
              <a:effectLst/>
              <a:latin typeface="+mn-ea"/>
              <a:ea typeface="+mn-ea"/>
              <a:cs typeface="+mn-cs"/>
            </a:rPr>
            <a:t>25</a:t>
          </a:r>
          <a:r>
            <a:rPr kumimoji="1" lang="ja-JP" altLang="en-US" sz="1200">
              <a:solidFill>
                <a:schemeClr val="dk1"/>
              </a:solidFill>
              <a:effectLst/>
              <a:latin typeface="+mn-ea"/>
              <a:ea typeface="+mn-ea"/>
              <a:cs typeface="+mn-cs"/>
            </a:rPr>
            <a:t>年度</a:t>
          </a:r>
          <a:r>
            <a:rPr kumimoji="1" lang="ja-JP" altLang="ja-JP" sz="1200">
              <a:solidFill>
                <a:schemeClr val="dk1"/>
              </a:solidFill>
              <a:effectLst/>
              <a:latin typeface="+mn-ea"/>
              <a:ea typeface="+mn-ea"/>
              <a:cs typeface="+mn-cs"/>
            </a:rPr>
            <a:t>は前年度を大幅に下回ったが、</a:t>
          </a:r>
          <a:r>
            <a:rPr kumimoji="1" lang="ja-JP" altLang="en-US"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26</a:t>
          </a:r>
          <a:r>
            <a:rPr kumimoji="1" lang="ja-JP" altLang="en-US" sz="1200">
              <a:solidFill>
                <a:schemeClr val="dk1"/>
              </a:solidFill>
              <a:effectLst/>
              <a:latin typeface="+mn-ea"/>
              <a:ea typeface="+mn-ea"/>
              <a:cs typeface="+mn-cs"/>
            </a:rPr>
            <a:t>年度</a:t>
          </a:r>
          <a:r>
            <a:rPr kumimoji="1" lang="ja-JP" altLang="ja-JP" sz="1200">
              <a:solidFill>
                <a:schemeClr val="dk1"/>
              </a:solidFill>
              <a:effectLst/>
              <a:latin typeface="+mn-ea"/>
              <a:ea typeface="+mn-ea"/>
              <a:cs typeface="+mn-cs"/>
            </a:rPr>
            <a:t>以降は緩やかな上昇となり</a:t>
          </a:r>
          <a:r>
            <a:rPr kumimoji="1" lang="ja-JP" altLang="en-US"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28</a:t>
          </a:r>
          <a:r>
            <a:rPr kumimoji="1" lang="ja-JP" altLang="ja-JP" sz="1200">
              <a:solidFill>
                <a:schemeClr val="dk1"/>
              </a:solidFill>
              <a:effectLst/>
              <a:latin typeface="+mn-ea"/>
              <a:ea typeface="+mn-ea"/>
              <a:cs typeface="+mn-cs"/>
            </a:rPr>
            <a:t>年度は</a:t>
          </a:r>
          <a:r>
            <a:rPr kumimoji="1" lang="ja-JP" altLang="en-US" sz="1200">
              <a:solidFill>
                <a:schemeClr val="dk1"/>
              </a:solidFill>
              <a:effectLst/>
              <a:latin typeface="+mn-ea"/>
              <a:ea typeface="+mn-ea"/>
              <a:cs typeface="+mn-cs"/>
            </a:rPr>
            <a:t>前年度を</a:t>
          </a:r>
          <a:r>
            <a:rPr kumimoji="1" lang="en-US" altLang="ja-JP" sz="1200">
              <a:solidFill>
                <a:schemeClr val="dk1"/>
              </a:solidFill>
              <a:effectLst/>
              <a:latin typeface="+mn-ea"/>
              <a:ea typeface="+mn-ea"/>
              <a:cs typeface="+mn-cs"/>
            </a:rPr>
            <a:t>1.3</a:t>
          </a:r>
          <a:r>
            <a:rPr kumimoji="1" lang="ja-JP" altLang="ja-JP" sz="1200">
              <a:solidFill>
                <a:schemeClr val="dk1"/>
              </a:solidFill>
              <a:effectLst/>
              <a:latin typeface="+mn-ea"/>
              <a:ea typeface="+mn-ea"/>
              <a:cs typeface="+mn-cs"/>
            </a:rPr>
            <a:t>ポイント上回り、類似団体平均との差は</a:t>
          </a:r>
          <a:r>
            <a:rPr kumimoji="1" lang="en-US" altLang="ja-JP" sz="1200">
              <a:solidFill>
                <a:schemeClr val="dk1"/>
              </a:solidFill>
              <a:effectLst/>
              <a:latin typeface="+mn-ea"/>
              <a:ea typeface="+mn-ea"/>
              <a:cs typeface="+mn-cs"/>
            </a:rPr>
            <a:t>1.5</a:t>
          </a:r>
          <a:r>
            <a:rPr kumimoji="1" lang="ja-JP" altLang="ja-JP" sz="1200">
              <a:solidFill>
                <a:schemeClr val="dk1"/>
              </a:solidFill>
              <a:effectLst/>
              <a:latin typeface="+mn-ea"/>
              <a:ea typeface="+mn-ea"/>
              <a:cs typeface="+mn-cs"/>
            </a:rPr>
            <a:t>ポイントとなっている。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今後も県人事委員会勧告に沿った制度改正等を図りながら給与</a:t>
          </a:r>
          <a:r>
            <a:rPr kumimoji="1" lang="ja-JP" altLang="en-US" sz="1200">
              <a:solidFill>
                <a:schemeClr val="dk1"/>
              </a:solidFill>
              <a:effectLst/>
              <a:latin typeface="+mn-ea"/>
              <a:ea typeface="+mn-ea"/>
              <a:cs typeface="+mn-cs"/>
            </a:rPr>
            <a:t>水準</a:t>
          </a:r>
          <a:r>
            <a:rPr kumimoji="1" lang="ja-JP" altLang="ja-JP" sz="1200">
              <a:solidFill>
                <a:schemeClr val="dk1"/>
              </a:solidFill>
              <a:effectLst/>
              <a:latin typeface="+mn-ea"/>
              <a:ea typeface="+mn-ea"/>
              <a:cs typeface="+mn-cs"/>
            </a:rPr>
            <a:t>の適正化に努める。</a:t>
          </a:r>
          <a:endParaRPr lang="ja-JP" altLang="ja-JP" sz="12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85</xdr:row>
      <xdr:rowOff>136313</xdr:rowOff>
    </xdr:to>
    <xdr:cxnSp macro="">
      <xdr:nvCxnSpPr>
        <xdr:cNvPr id="258" name="直線コネクタ 257"/>
        <xdr:cNvCxnSpPr/>
      </xdr:nvCxnSpPr>
      <xdr:spPr>
        <a:xfrm>
          <a:off x="16179800" y="14605000"/>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42334</xdr:rowOff>
    </xdr:from>
    <xdr:to>
      <xdr:col>23</xdr:col>
      <xdr:colOff>406400</xdr:colOff>
      <xdr:row>85</xdr:row>
      <xdr:rowOff>31750</xdr:rowOff>
    </xdr:to>
    <xdr:cxnSp macro="">
      <xdr:nvCxnSpPr>
        <xdr:cNvPr id="261" name="直線コネクタ 260"/>
        <xdr:cNvCxnSpPr/>
      </xdr:nvCxnSpPr>
      <xdr:spPr>
        <a:xfrm>
          <a:off x="15290800" y="1444413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121090</xdr:rowOff>
    </xdr:from>
    <xdr:ext cx="736600" cy="259045"/>
    <xdr:sp macro="" textlink="">
      <xdr:nvSpPr>
        <xdr:cNvPr id="263" name="テキスト ボックス 262"/>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157480</xdr:rowOff>
    </xdr:from>
    <xdr:to>
      <xdr:col>22</xdr:col>
      <xdr:colOff>203200</xdr:colOff>
      <xdr:row>84</xdr:row>
      <xdr:rowOff>42334</xdr:rowOff>
    </xdr:to>
    <xdr:cxnSp macro="">
      <xdr:nvCxnSpPr>
        <xdr:cNvPr id="264" name="直線コネクタ 263"/>
        <xdr:cNvCxnSpPr/>
      </xdr:nvCxnSpPr>
      <xdr:spPr>
        <a:xfrm>
          <a:off x="14401800" y="1438783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56743</xdr:rowOff>
    </xdr:from>
    <xdr:ext cx="762000" cy="259045"/>
    <xdr:sp macro="" textlink="">
      <xdr:nvSpPr>
        <xdr:cNvPr id="266" name="テキスト ボックス 265"/>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157480</xdr:rowOff>
    </xdr:from>
    <xdr:to>
      <xdr:col>21</xdr:col>
      <xdr:colOff>0</xdr:colOff>
      <xdr:row>87</xdr:row>
      <xdr:rowOff>91016</xdr:rowOff>
    </xdr:to>
    <xdr:cxnSp macro="">
      <xdr:nvCxnSpPr>
        <xdr:cNvPr id="267" name="直線コネクタ 266"/>
        <xdr:cNvCxnSpPr/>
      </xdr:nvCxnSpPr>
      <xdr:spPr>
        <a:xfrm flipV="1">
          <a:off x="13512800" y="14387830"/>
          <a:ext cx="889000" cy="6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69" name="テキスト ボックス 268"/>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71" name="テキスト ボックス 270"/>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77" name="円/楕円 276"/>
        <xdr:cNvSpPr/>
      </xdr:nvSpPr>
      <xdr:spPr>
        <a:xfrm>
          <a:off x="169672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102040</xdr:rowOff>
    </xdr:from>
    <xdr:ext cx="762000" cy="259045"/>
    <xdr:sp macro="" textlink="">
      <xdr:nvSpPr>
        <xdr:cNvPr id="278" name="給与水準   （国との比較）該当値テキスト"/>
        <xdr:cNvSpPr txBox="1"/>
      </xdr:nvSpPr>
      <xdr:spPr>
        <a:xfrm>
          <a:off x="17106900" y="1450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79" name="円/楕円 278"/>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80" name="テキスト ボックス 279"/>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162984</xdr:rowOff>
    </xdr:from>
    <xdr:to>
      <xdr:col>22</xdr:col>
      <xdr:colOff>254000</xdr:colOff>
      <xdr:row>84</xdr:row>
      <xdr:rowOff>93134</xdr:rowOff>
    </xdr:to>
    <xdr:sp macro="" textlink="">
      <xdr:nvSpPr>
        <xdr:cNvPr id="281" name="円/楕円 280"/>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103311</xdr:rowOff>
    </xdr:from>
    <xdr:ext cx="762000" cy="259045"/>
    <xdr:sp macro="" textlink="">
      <xdr:nvSpPr>
        <xdr:cNvPr id="282" name="テキスト ボックス 281"/>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106680</xdr:rowOff>
    </xdr:from>
    <xdr:to>
      <xdr:col>21</xdr:col>
      <xdr:colOff>50800</xdr:colOff>
      <xdr:row>84</xdr:row>
      <xdr:rowOff>36830</xdr:rowOff>
    </xdr:to>
    <xdr:sp macro="" textlink="">
      <xdr:nvSpPr>
        <xdr:cNvPr id="283" name="円/楕円 282"/>
        <xdr:cNvSpPr/>
      </xdr:nvSpPr>
      <xdr:spPr>
        <a:xfrm>
          <a:off x="14351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47007</xdr:rowOff>
    </xdr:from>
    <xdr:ext cx="762000" cy="259045"/>
    <xdr:sp macro="" textlink="">
      <xdr:nvSpPr>
        <xdr:cNvPr id="284" name="テキスト ボックス 283"/>
        <xdr:cNvSpPr txBox="1"/>
      </xdr:nvSpPr>
      <xdr:spPr>
        <a:xfrm>
          <a:off x="14020800" y="1410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40216</xdr:rowOff>
    </xdr:from>
    <xdr:to>
      <xdr:col>19</xdr:col>
      <xdr:colOff>533400</xdr:colOff>
      <xdr:row>87</xdr:row>
      <xdr:rowOff>141816</xdr:rowOff>
    </xdr:to>
    <xdr:sp macro="" textlink="">
      <xdr:nvSpPr>
        <xdr:cNvPr id="285" name="円/楕円 284"/>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151993</xdr:rowOff>
    </xdr:from>
    <xdr:ext cx="762000" cy="259045"/>
    <xdr:sp macro="" textlink="">
      <xdr:nvSpPr>
        <xdr:cNvPr id="286" name="テキスト ボックス 285"/>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一般職員の大量退職による減少を</a:t>
          </a:r>
          <a:r>
            <a:rPr kumimoji="1" lang="ja-JP" altLang="en-US" sz="1200">
              <a:solidFill>
                <a:schemeClr val="dk1"/>
              </a:solidFill>
              <a:effectLst/>
              <a:latin typeface="+mn-ea"/>
              <a:ea typeface="+mn-ea"/>
              <a:cs typeface="+mn-cs"/>
            </a:rPr>
            <a:t>仙北市</a:t>
          </a:r>
          <a:r>
            <a:rPr kumimoji="1" lang="ja-JP" altLang="ja-JP" sz="1200">
              <a:solidFill>
                <a:schemeClr val="dk1"/>
              </a:solidFill>
              <a:effectLst/>
              <a:latin typeface="+mn-ea"/>
              <a:ea typeface="+mn-ea"/>
              <a:cs typeface="+mn-cs"/>
            </a:rPr>
            <a:t>定員管理適正化計画</a:t>
          </a:r>
          <a:r>
            <a:rPr kumimoji="1" lang="ja-JP" altLang="en-US" sz="1200">
              <a:solidFill>
                <a:schemeClr val="dk1"/>
              </a:solidFill>
              <a:effectLst/>
              <a:latin typeface="+mn-ea"/>
              <a:ea typeface="+mn-ea"/>
              <a:cs typeface="+mn-cs"/>
            </a:rPr>
            <a:t>（第</a:t>
          </a:r>
          <a:r>
            <a:rPr kumimoji="1" lang="en-US" altLang="ja-JP" sz="1200">
              <a:solidFill>
                <a:schemeClr val="dk1"/>
              </a:solidFill>
              <a:effectLst/>
              <a:latin typeface="+mn-ea"/>
              <a:ea typeface="+mn-ea"/>
              <a:cs typeface="+mn-cs"/>
            </a:rPr>
            <a:t>3</a:t>
          </a:r>
          <a:r>
            <a:rPr kumimoji="1" lang="ja-JP" altLang="en-US" sz="1200">
              <a:solidFill>
                <a:schemeClr val="dk1"/>
              </a:solidFill>
              <a:effectLst/>
              <a:latin typeface="+mn-ea"/>
              <a:ea typeface="+mn-ea"/>
              <a:cs typeface="+mn-cs"/>
            </a:rPr>
            <a:t>次）</a:t>
          </a:r>
          <a:r>
            <a:rPr kumimoji="1" lang="ja-JP" altLang="ja-JP" sz="1200">
              <a:solidFill>
                <a:schemeClr val="dk1"/>
              </a:solidFill>
              <a:effectLst/>
              <a:latin typeface="+mn-ea"/>
              <a:ea typeface="+mn-ea"/>
              <a:cs typeface="+mn-cs"/>
            </a:rPr>
            <a:t>に基づく計画的な新規採用と再任用職員の採用で抑制している状況であり、一般職員等としては前年度比１名減とほぼ横ばいの推移だが、住民基本台帳人口が前年度比で</a:t>
          </a:r>
          <a:r>
            <a:rPr kumimoji="1" lang="en-US" altLang="ja-JP" sz="1200">
              <a:solidFill>
                <a:schemeClr val="dk1"/>
              </a:solidFill>
              <a:effectLst/>
              <a:latin typeface="+mn-ea"/>
              <a:ea typeface="+mn-ea"/>
              <a:cs typeface="+mn-cs"/>
            </a:rPr>
            <a:t>500</a:t>
          </a:r>
          <a:r>
            <a:rPr kumimoji="1" lang="ja-JP" altLang="ja-JP" sz="1200">
              <a:solidFill>
                <a:schemeClr val="dk1"/>
              </a:solidFill>
              <a:effectLst/>
              <a:latin typeface="+mn-ea"/>
              <a:ea typeface="+mn-ea"/>
              <a:cs typeface="+mn-cs"/>
            </a:rPr>
            <a:t>人以上の</a:t>
          </a:r>
          <a:r>
            <a:rPr kumimoji="1" lang="ja-JP" altLang="en-US" sz="1200">
              <a:solidFill>
                <a:schemeClr val="dk1"/>
              </a:solidFill>
              <a:effectLst/>
              <a:latin typeface="+mn-ea"/>
              <a:ea typeface="+mn-ea"/>
              <a:cs typeface="+mn-cs"/>
            </a:rPr>
            <a:t>減少</a:t>
          </a:r>
          <a:r>
            <a:rPr kumimoji="1" lang="ja-JP" altLang="ja-JP" sz="1200">
              <a:solidFill>
                <a:schemeClr val="dk1"/>
              </a:solidFill>
              <a:effectLst/>
              <a:latin typeface="+mn-ea"/>
              <a:ea typeface="+mn-ea"/>
              <a:cs typeface="+mn-cs"/>
            </a:rPr>
            <a:t>となったことで人口千人当たり職員数としては前年度比</a:t>
          </a:r>
          <a:r>
            <a:rPr kumimoji="1" lang="en-US" altLang="ja-JP" sz="1200">
              <a:solidFill>
                <a:schemeClr val="dk1"/>
              </a:solidFill>
              <a:effectLst/>
              <a:latin typeface="+mn-ea"/>
              <a:ea typeface="+mn-ea"/>
              <a:cs typeface="+mn-cs"/>
            </a:rPr>
            <a:t>0.22</a:t>
          </a:r>
          <a:r>
            <a:rPr kumimoji="1" lang="ja-JP" altLang="ja-JP" sz="1200">
              <a:solidFill>
                <a:schemeClr val="dk1"/>
              </a:solidFill>
              <a:effectLst/>
              <a:latin typeface="+mn-ea"/>
              <a:ea typeface="+mn-ea"/>
              <a:cs typeface="+mn-cs"/>
            </a:rPr>
            <a:t>ポイントの</a:t>
          </a:r>
          <a:r>
            <a:rPr kumimoji="1" lang="ja-JP" altLang="en-US" sz="1200">
              <a:solidFill>
                <a:schemeClr val="dk1"/>
              </a:solidFill>
              <a:effectLst/>
              <a:latin typeface="+mn-ea"/>
              <a:ea typeface="+mn-ea"/>
              <a:cs typeface="+mn-cs"/>
            </a:rPr>
            <a:t>増加</a:t>
          </a:r>
          <a:r>
            <a:rPr kumimoji="1" lang="ja-JP" altLang="ja-JP" sz="1200">
              <a:solidFill>
                <a:schemeClr val="dk1"/>
              </a:solidFill>
              <a:effectLst/>
              <a:latin typeface="+mn-ea"/>
              <a:ea typeface="+mn-ea"/>
              <a:cs typeface="+mn-cs"/>
            </a:rPr>
            <a:t>となった。</a:t>
          </a:r>
          <a:endParaRPr lang="ja-JP" altLang="ja-JP" sz="1200">
            <a:effectLst/>
            <a:latin typeface="+mn-ea"/>
            <a:ea typeface="+mn-ea"/>
          </a:endParaRPr>
        </a:p>
        <a:p>
          <a:r>
            <a:rPr kumimoji="1" lang="ja-JP" altLang="ja-JP" sz="1200">
              <a:solidFill>
                <a:schemeClr val="dk1"/>
              </a:solidFill>
              <a:effectLst/>
              <a:latin typeface="+mn-ea"/>
              <a:ea typeface="+mn-ea"/>
              <a:cs typeface="+mn-cs"/>
            </a:rPr>
            <a:t>　依然として類似団体平均を大きく上回っている</a:t>
          </a:r>
          <a:r>
            <a:rPr kumimoji="1" lang="ja-JP" altLang="en-US" sz="1200">
              <a:solidFill>
                <a:schemeClr val="dk1"/>
              </a:solidFill>
              <a:effectLst/>
              <a:latin typeface="+mn-ea"/>
              <a:ea typeface="+mn-ea"/>
              <a:cs typeface="+mn-cs"/>
            </a:rPr>
            <a:t>ため</a:t>
          </a:r>
          <a:r>
            <a:rPr kumimoji="1" lang="ja-JP" altLang="ja-JP" sz="1200">
              <a:solidFill>
                <a:schemeClr val="dk1"/>
              </a:solidFill>
              <a:effectLst/>
              <a:latin typeface="+mn-ea"/>
              <a:ea typeface="+mn-ea"/>
              <a:cs typeface="+mn-cs"/>
            </a:rPr>
            <a:t>、引き続き</a:t>
          </a:r>
          <a:r>
            <a:rPr kumimoji="1" lang="ja-JP" altLang="en-US" sz="1200">
              <a:solidFill>
                <a:schemeClr val="dk1"/>
              </a:solidFill>
              <a:effectLst/>
              <a:latin typeface="+mn-ea"/>
              <a:ea typeface="+mn-ea"/>
              <a:cs typeface="+mn-cs"/>
            </a:rPr>
            <a:t>仙北市</a:t>
          </a:r>
          <a:r>
            <a:rPr kumimoji="1" lang="ja-JP" altLang="ja-JP" sz="1200">
              <a:solidFill>
                <a:schemeClr val="dk1"/>
              </a:solidFill>
              <a:effectLst/>
              <a:latin typeface="+mn-ea"/>
              <a:ea typeface="+mn-ea"/>
              <a:cs typeface="+mn-cs"/>
            </a:rPr>
            <a:t>定員管理適正化計画</a:t>
          </a:r>
          <a:r>
            <a:rPr kumimoji="1" lang="ja-JP" altLang="en-US" sz="1200">
              <a:solidFill>
                <a:schemeClr val="dk1"/>
              </a:solidFill>
              <a:effectLst/>
              <a:latin typeface="+mn-ea"/>
              <a:ea typeface="+mn-ea"/>
              <a:cs typeface="+mn-cs"/>
            </a:rPr>
            <a:t>（第</a:t>
          </a:r>
          <a:r>
            <a:rPr kumimoji="1" lang="en-US" altLang="ja-JP" sz="1200">
              <a:solidFill>
                <a:schemeClr val="dk1"/>
              </a:solidFill>
              <a:effectLst/>
              <a:latin typeface="+mn-ea"/>
              <a:ea typeface="+mn-ea"/>
              <a:cs typeface="+mn-cs"/>
            </a:rPr>
            <a:t>3</a:t>
          </a:r>
          <a:r>
            <a:rPr kumimoji="1" lang="ja-JP" altLang="en-US" sz="1200">
              <a:solidFill>
                <a:schemeClr val="dk1"/>
              </a:solidFill>
              <a:effectLst/>
              <a:latin typeface="+mn-ea"/>
              <a:ea typeface="+mn-ea"/>
              <a:cs typeface="+mn-cs"/>
            </a:rPr>
            <a:t>次）</a:t>
          </a:r>
          <a:r>
            <a:rPr kumimoji="1" lang="ja-JP" altLang="ja-JP" sz="1200">
              <a:solidFill>
                <a:schemeClr val="dk1"/>
              </a:solidFill>
              <a:effectLst/>
              <a:latin typeface="+mn-ea"/>
              <a:ea typeface="+mn-ea"/>
              <a:cs typeface="+mn-cs"/>
            </a:rPr>
            <a:t>に基づき職員数の適正化に取り組む。</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88779</xdr:rowOff>
    </xdr:from>
    <xdr:to>
      <xdr:col>24</xdr:col>
      <xdr:colOff>558800</xdr:colOff>
      <xdr:row>64</xdr:row>
      <xdr:rowOff>114058</xdr:rowOff>
    </xdr:to>
    <xdr:cxnSp macro="">
      <xdr:nvCxnSpPr>
        <xdr:cNvPr id="323" name="直線コネクタ 322"/>
        <xdr:cNvCxnSpPr/>
      </xdr:nvCxnSpPr>
      <xdr:spPr>
        <a:xfrm>
          <a:off x="16179800" y="11061579"/>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4"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88779</xdr:rowOff>
    </xdr:from>
    <xdr:to>
      <xdr:col>23</xdr:col>
      <xdr:colOff>406400</xdr:colOff>
      <xdr:row>64</xdr:row>
      <xdr:rowOff>126698</xdr:rowOff>
    </xdr:to>
    <xdr:cxnSp macro="">
      <xdr:nvCxnSpPr>
        <xdr:cNvPr id="326" name="直線コネクタ 325"/>
        <xdr:cNvCxnSpPr/>
      </xdr:nvCxnSpPr>
      <xdr:spPr>
        <a:xfrm flipV="1">
          <a:off x="15290800" y="11061579"/>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8" name="テキスト ボックス 327"/>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126698</xdr:rowOff>
    </xdr:from>
    <xdr:to>
      <xdr:col>22</xdr:col>
      <xdr:colOff>203200</xdr:colOff>
      <xdr:row>64</xdr:row>
      <xdr:rowOff>147380</xdr:rowOff>
    </xdr:to>
    <xdr:cxnSp macro="">
      <xdr:nvCxnSpPr>
        <xdr:cNvPr id="329" name="直線コネクタ 328"/>
        <xdr:cNvCxnSpPr/>
      </xdr:nvCxnSpPr>
      <xdr:spPr>
        <a:xfrm flipV="1">
          <a:off x="14401800" y="11099498"/>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31" name="テキスト ボックス 330"/>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147380</xdr:rowOff>
    </xdr:from>
    <xdr:to>
      <xdr:col>21</xdr:col>
      <xdr:colOff>0</xdr:colOff>
      <xdr:row>65</xdr:row>
      <xdr:rowOff>18445</xdr:rowOff>
    </xdr:to>
    <xdr:cxnSp macro="">
      <xdr:nvCxnSpPr>
        <xdr:cNvPr id="332" name="直線コネクタ 331"/>
        <xdr:cNvCxnSpPr/>
      </xdr:nvCxnSpPr>
      <xdr:spPr>
        <a:xfrm flipV="1">
          <a:off x="13512800" y="11120180"/>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4" name="テキスト ボックス 333"/>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6" name="テキスト ボックス 335"/>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63258</xdr:rowOff>
    </xdr:from>
    <xdr:to>
      <xdr:col>24</xdr:col>
      <xdr:colOff>609600</xdr:colOff>
      <xdr:row>64</xdr:row>
      <xdr:rowOff>164858</xdr:rowOff>
    </xdr:to>
    <xdr:sp macro="" textlink="">
      <xdr:nvSpPr>
        <xdr:cNvPr id="342" name="円/楕円 341"/>
        <xdr:cNvSpPr/>
      </xdr:nvSpPr>
      <xdr:spPr>
        <a:xfrm>
          <a:off x="16967200" y="1103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35335</xdr:rowOff>
    </xdr:from>
    <xdr:ext cx="762000" cy="259045"/>
    <xdr:sp macro="" textlink="">
      <xdr:nvSpPr>
        <xdr:cNvPr id="343" name="定員管理の状況該当値テキスト"/>
        <xdr:cNvSpPr txBox="1"/>
      </xdr:nvSpPr>
      <xdr:spPr>
        <a:xfrm>
          <a:off x="17106900" y="1100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13.04</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37979</xdr:rowOff>
    </xdr:from>
    <xdr:to>
      <xdr:col>23</xdr:col>
      <xdr:colOff>457200</xdr:colOff>
      <xdr:row>64</xdr:row>
      <xdr:rowOff>139579</xdr:rowOff>
    </xdr:to>
    <xdr:sp macro="" textlink="">
      <xdr:nvSpPr>
        <xdr:cNvPr id="344" name="円/楕円 343"/>
        <xdr:cNvSpPr/>
      </xdr:nvSpPr>
      <xdr:spPr>
        <a:xfrm>
          <a:off x="16129000" y="1101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124356</xdr:rowOff>
    </xdr:from>
    <xdr:ext cx="736600" cy="259045"/>
    <xdr:sp macro="" textlink="">
      <xdr:nvSpPr>
        <xdr:cNvPr id="345" name="テキスト ボックス 344"/>
        <xdr:cNvSpPr txBox="1"/>
      </xdr:nvSpPr>
      <xdr:spPr>
        <a:xfrm>
          <a:off x="15798800" y="11097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75898</xdr:rowOff>
    </xdr:from>
    <xdr:to>
      <xdr:col>22</xdr:col>
      <xdr:colOff>254000</xdr:colOff>
      <xdr:row>65</xdr:row>
      <xdr:rowOff>6048</xdr:rowOff>
    </xdr:to>
    <xdr:sp macro="" textlink="">
      <xdr:nvSpPr>
        <xdr:cNvPr id="346" name="円/楕円 345"/>
        <xdr:cNvSpPr/>
      </xdr:nvSpPr>
      <xdr:spPr>
        <a:xfrm>
          <a:off x="15240000" y="110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162275</xdr:rowOff>
    </xdr:from>
    <xdr:ext cx="762000" cy="259045"/>
    <xdr:sp macro="" textlink="">
      <xdr:nvSpPr>
        <xdr:cNvPr id="347" name="テキスト ボックス 346"/>
        <xdr:cNvSpPr txBox="1"/>
      </xdr:nvSpPr>
      <xdr:spPr>
        <a:xfrm>
          <a:off x="14909800" y="1113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13.15</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96580</xdr:rowOff>
    </xdr:from>
    <xdr:to>
      <xdr:col>21</xdr:col>
      <xdr:colOff>50800</xdr:colOff>
      <xdr:row>65</xdr:row>
      <xdr:rowOff>26730</xdr:rowOff>
    </xdr:to>
    <xdr:sp macro="" textlink="">
      <xdr:nvSpPr>
        <xdr:cNvPr id="348" name="円/楕円 347"/>
        <xdr:cNvSpPr/>
      </xdr:nvSpPr>
      <xdr:spPr>
        <a:xfrm>
          <a:off x="14351000" y="110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11507</xdr:rowOff>
    </xdr:from>
    <xdr:ext cx="762000" cy="259045"/>
    <xdr:sp macro="" textlink="">
      <xdr:nvSpPr>
        <xdr:cNvPr id="349" name="テキスト ボックス 348"/>
        <xdr:cNvSpPr txBox="1"/>
      </xdr:nvSpPr>
      <xdr:spPr>
        <a:xfrm>
          <a:off x="14020800" y="111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13.33</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139095</xdr:rowOff>
    </xdr:from>
    <xdr:to>
      <xdr:col>19</xdr:col>
      <xdr:colOff>533400</xdr:colOff>
      <xdr:row>65</xdr:row>
      <xdr:rowOff>69245</xdr:rowOff>
    </xdr:to>
    <xdr:sp macro="" textlink="">
      <xdr:nvSpPr>
        <xdr:cNvPr id="350" name="円/楕円 349"/>
        <xdr:cNvSpPr/>
      </xdr:nvSpPr>
      <xdr:spPr>
        <a:xfrm>
          <a:off x="13462000" y="1111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54022</xdr:rowOff>
    </xdr:from>
    <xdr:ext cx="762000" cy="259045"/>
    <xdr:sp macro="" textlink="">
      <xdr:nvSpPr>
        <xdr:cNvPr id="351" name="テキスト ボックス 350"/>
        <xdr:cNvSpPr txBox="1"/>
      </xdr:nvSpPr>
      <xdr:spPr>
        <a:xfrm>
          <a:off x="13131800" y="1119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mn-ea"/>
              <a:ea typeface="+mn-ea"/>
              <a:cs typeface="+mn-cs"/>
            </a:rPr>
            <a:t>　一般会計に係る地方債発行の抑制を継続してきた結果、元利償還額</a:t>
          </a:r>
          <a:r>
            <a:rPr kumimoji="1" lang="ja-JP" altLang="en-US" sz="1150">
              <a:solidFill>
                <a:schemeClr val="dk1"/>
              </a:solidFill>
              <a:effectLst/>
              <a:latin typeface="+mn-ea"/>
              <a:ea typeface="+mn-ea"/>
              <a:cs typeface="+mn-cs"/>
            </a:rPr>
            <a:t>が</a:t>
          </a:r>
          <a:r>
            <a:rPr kumimoji="1" lang="ja-JP" altLang="ja-JP" sz="1150">
              <a:solidFill>
                <a:schemeClr val="dk1"/>
              </a:solidFill>
              <a:effectLst/>
              <a:latin typeface="+mn-ea"/>
              <a:ea typeface="+mn-ea"/>
              <a:cs typeface="+mn-cs"/>
            </a:rPr>
            <a:t>前年度</a:t>
          </a:r>
          <a:r>
            <a:rPr kumimoji="1" lang="ja-JP" altLang="en-US" sz="1150">
              <a:solidFill>
                <a:schemeClr val="dk1"/>
              </a:solidFill>
              <a:effectLst/>
              <a:latin typeface="+mn-ea"/>
              <a:ea typeface="+mn-ea"/>
              <a:cs typeface="+mn-cs"/>
            </a:rPr>
            <a:t>から</a:t>
          </a:r>
          <a:r>
            <a:rPr kumimoji="1" lang="en-US" altLang="ja-JP" sz="1150">
              <a:solidFill>
                <a:schemeClr val="dk1"/>
              </a:solidFill>
              <a:effectLst/>
              <a:latin typeface="+mn-ea"/>
              <a:ea typeface="+mn-ea"/>
              <a:cs typeface="+mn-cs"/>
            </a:rPr>
            <a:t>196</a:t>
          </a:r>
          <a:r>
            <a:rPr kumimoji="1" lang="ja-JP" altLang="en-US" sz="1150">
              <a:solidFill>
                <a:schemeClr val="dk1"/>
              </a:solidFill>
              <a:effectLst/>
              <a:latin typeface="+mn-ea"/>
              <a:ea typeface="+mn-ea"/>
              <a:cs typeface="+mn-cs"/>
            </a:rPr>
            <a:t>百万円</a:t>
          </a:r>
          <a:r>
            <a:rPr kumimoji="1" lang="ja-JP" altLang="ja-JP" sz="1150">
              <a:solidFill>
                <a:schemeClr val="dk1"/>
              </a:solidFill>
              <a:effectLst/>
              <a:latin typeface="+mn-ea"/>
              <a:ea typeface="+mn-ea"/>
              <a:cs typeface="+mn-cs"/>
            </a:rPr>
            <a:t>減少し</a:t>
          </a:r>
          <a:r>
            <a:rPr kumimoji="1" lang="ja-JP" altLang="en-US" sz="1150">
              <a:solidFill>
                <a:schemeClr val="dk1"/>
              </a:solidFill>
              <a:effectLst/>
              <a:latin typeface="+mn-ea"/>
              <a:ea typeface="+mn-ea"/>
              <a:cs typeface="+mn-cs"/>
            </a:rPr>
            <a:t>、</a:t>
          </a:r>
          <a:r>
            <a:rPr kumimoji="1" lang="ja-JP" altLang="ja-JP" sz="1150">
              <a:solidFill>
                <a:schemeClr val="dk1"/>
              </a:solidFill>
              <a:effectLst/>
              <a:latin typeface="+mn-ea"/>
              <a:ea typeface="+mn-ea"/>
              <a:cs typeface="+mn-cs"/>
            </a:rPr>
            <a:t>前年度比で</a:t>
          </a:r>
          <a:r>
            <a:rPr kumimoji="1" lang="en-US" altLang="ja-JP" sz="1150">
              <a:solidFill>
                <a:schemeClr val="dk1"/>
              </a:solidFill>
              <a:effectLst/>
              <a:latin typeface="+mn-ea"/>
              <a:ea typeface="+mn-ea"/>
              <a:cs typeface="+mn-cs"/>
            </a:rPr>
            <a:t>1.2</a:t>
          </a:r>
          <a:r>
            <a:rPr kumimoji="1" lang="ja-JP" altLang="ja-JP" sz="1150">
              <a:solidFill>
                <a:schemeClr val="dk1"/>
              </a:solidFill>
              <a:effectLst/>
              <a:latin typeface="+mn-ea"/>
              <a:ea typeface="+mn-ea"/>
              <a:cs typeface="+mn-cs"/>
            </a:rPr>
            <a:t>ポイント低下の</a:t>
          </a:r>
          <a:r>
            <a:rPr kumimoji="1" lang="en-US" altLang="ja-JP" sz="1150">
              <a:solidFill>
                <a:schemeClr val="dk1"/>
              </a:solidFill>
              <a:effectLst/>
              <a:latin typeface="+mn-ea"/>
              <a:ea typeface="+mn-ea"/>
              <a:cs typeface="+mn-cs"/>
            </a:rPr>
            <a:t>10.3%</a:t>
          </a:r>
          <a:r>
            <a:rPr kumimoji="1" lang="ja-JP" altLang="ja-JP" sz="1150">
              <a:solidFill>
                <a:schemeClr val="dk1"/>
              </a:solidFill>
              <a:effectLst/>
              <a:latin typeface="+mn-ea"/>
              <a:ea typeface="+mn-ea"/>
              <a:cs typeface="+mn-cs"/>
            </a:rPr>
            <a:t>となったが</a:t>
          </a:r>
          <a:r>
            <a:rPr kumimoji="1" lang="ja-JP" altLang="en-US" sz="1150">
              <a:solidFill>
                <a:schemeClr val="dk1"/>
              </a:solidFill>
              <a:effectLst/>
              <a:latin typeface="+mn-ea"/>
              <a:ea typeface="+mn-ea"/>
              <a:cs typeface="+mn-cs"/>
            </a:rPr>
            <a:t>、</a:t>
          </a:r>
          <a:r>
            <a:rPr kumimoji="1" lang="ja-JP" altLang="ja-JP" sz="1150">
              <a:solidFill>
                <a:schemeClr val="dk1"/>
              </a:solidFill>
              <a:effectLst/>
              <a:latin typeface="+mn-ea"/>
              <a:ea typeface="+mn-ea"/>
              <a:cs typeface="+mn-cs"/>
            </a:rPr>
            <a:t>依然として</a:t>
          </a:r>
          <a:r>
            <a:rPr kumimoji="1" lang="ja-JP" altLang="en-US" sz="1150">
              <a:solidFill>
                <a:schemeClr val="dk1"/>
              </a:solidFill>
              <a:effectLst/>
              <a:latin typeface="+mn-ea"/>
              <a:ea typeface="+mn-ea"/>
              <a:cs typeface="+mn-cs"/>
            </a:rPr>
            <a:t>、</a:t>
          </a:r>
          <a:r>
            <a:rPr kumimoji="1" lang="ja-JP" altLang="ja-JP" sz="1150">
              <a:solidFill>
                <a:schemeClr val="dk1"/>
              </a:solidFill>
              <a:effectLst/>
              <a:latin typeface="+mn-ea"/>
              <a:ea typeface="+mn-ea"/>
              <a:cs typeface="+mn-cs"/>
            </a:rPr>
            <a:t>類似団体平均をやや上回った数値となっている。</a:t>
          </a:r>
          <a:endParaRPr lang="ja-JP" altLang="ja-JP" sz="1150">
            <a:effectLst/>
            <a:latin typeface="+mn-ea"/>
            <a:ea typeface="+mn-ea"/>
          </a:endParaRPr>
        </a:p>
        <a:p>
          <a:r>
            <a:rPr kumimoji="1" lang="ja-JP" altLang="ja-JP" sz="1150">
              <a:solidFill>
                <a:schemeClr val="dk1"/>
              </a:solidFill>
              <a:effectLst/>
              <a:latin typeface="+mn-ea"/>
              <a:ea typeface="+mn-ea"/>
              <a:cs typeface="+mn-cs"/>
            </a:rPr>
            <a:t>　新病院建設事業に</a:t>
          </a:r>
          <a:r>
            <a:rPr kumimoji="1" lang="ja-JP" altLang="en-US" sz="1150">
              <a:solidFill>
                <a:schemeClr val="dk1"/>
              </a:solidFill>
              <a:effectLst/>
              <a:latin typeface="+mn-ea"/>
              <a:ea typeface="+mn-ea"/>
              <a:cs typeface="+mn-cs"/>
            </a:rPr>
            <a:t>併せて導入した医療機器に係る</a:t>
          </a:r>
          <a:r>
            <a:rPr kumimoji="1" lang="ja-JP" altLang="ja-JP" sz="1150">
              <a:solidFill>
                <a:schemeClr val="dk1"/>
              </a:solidFill>
              <a:effectLst/>
              <a:latin typeface="+mn-ea"/>
              <a:ea typeface="+mn-ea"/>
              <a:cs typeface="+mn-cs"/>
            </a:rPr>
            <a:t>地方債の元金償還が</a:t>
          </a:r>
          <a:r>
            <a:rPr kumimoji="1" lang="ja-JP" altLang="en-US" sz="1150">
              <a:solidFill>
                <a:schemeClr val="dk1"/>
              </a:solidFill>
              <a:effectLst/>
              <a:latin typeface="+mn-ea"/>
              <a:ea typeface="+mn-ea"/>
              <a:cs typeface="+mn-cs"/>
            </a:rPr>
            <a:t>平成</a:t>
          </a:r>
          <a:r>
            <a:rPr kumimoji="1" lang="en-US" altLang="ja-JP" sz="1150">
              <a:solidFill>
                <a:schemeClr val="dk1"/>
              </a:solidFill>
              <a:effectLst/>
              <a:latin typeface="+mn-ea"/>
              <a:ea typeface="+mn-ea"/>
              <a:cs typeface="+mn-cs"/>
            </a:rPr>
            <a:t>28</a:t>
          </a:r>
          <a:r>
            <a:rPr kumimoji="1" lang="ja-JP" altLang="en-US" sz="1150">
              <a:solidFill>
                <a:schemeClr val="dk1"/>
              </a:solidFill>
              <a:effectLst/>
              <a:latin typeface="+mn-ea"/>
              <a:ea typeface="+mn-ea"/>
              <a:cs typeface="+mn-cs"/>
            </a:rPr>
            <a:t>年度</a:t>
          </a:r>
          <a:r>
            <a:rPr kumimoji="1" lang="ja-JP" altLang="ja-JP" sz="1150">
              <a:solidFill>
                <a:schemeClr val="dk1"/>
              </a:solidFill>
              <a:effectLst/>
              <a:latin typeface="+mn-ea"/>
              <a:ea typeface="+mn-ea"/>
              <a:cs typeface="+mn-cs"/>
            </a:rPr>
            <a:t>に始まっ</a:t>
          </a:r>
          <a:r>
            <a:rPr kumimoji="1" lang="ja-JP" altLang="en-US" sz="1150">
              <a:solidFill>
                <a:schemeClr val="dk1"/>
              </a:solidFill>
              <a:effectLst/>
              <a:latin typeface="+mn-ea"/>
              <a:ea typeface="+mn-ea"/>
              <a:cs typeface="+mn-cs"/>
            </a:rPr>
            <a:t>たことで、</a:t>
          </a:r>
          <a:r>
            <a:rPr kumimoji="1" lang="ja-JP" altLang="ja-JP" sz="1150">
              <a:solidFill>
                <a:schemeClr val="dk1"/>
              </a:solidFill>
              <a:effectLst/>
              <a:latin typeface="+mn-ea"/>
              <a:ea typeface="+mn-ea"/>
              <a:cs typeface="+mn-cs"/>
            </a:rPr>
            <a:t>病院事業に係る準元利償還額が増加</a:t>
          </a:r>
          <a:r>
            <a:rPr kumimoji="1" lang="ja-JP" altLang="en-US" sz="1150">
              <a:solidFill>
                <a:schemeClr val="dk1"/>
              </a:solidFill>
              <a:effectLst/>
              <a:latin typeface="+mn-ea"/>
              <a:ea typeface="+mn-ea"/>
              <a:cs typeface="+mn-cs"/>
            </a:rPr>
            <a:t>（平成</a:t>
          </a:r>
          <a:r>
            <a:rPr kumimoji="1" lang="en-US" altLang="ja-JP" sz="1150">
              <a:solidFill>
                <a:schemeClr val="dk1"/>
              </a:solidFill>
              <a:effectLst/>
              <a:latin typeface="+mn-ea"/>
              <a:ea typeface="+mn-ea"/>
              <a:cs typeface="+mn-cs"/>
            </a:rPr>
            <a:t>27</a:t>
          </a:r>
          <a:r>
            <a:rPr kumimoji="1" lang="ja-JP" altLang="en-US" sz="1150">
              <a:solidFill>
                <a:schemeClr val="dk1"/>
              </a:solidFill>
              <a:effectLst/>
              <a:latin typeface="+mn-ea"/>
              <a:ea typeface="+mn-ea"/>
              <a:cs typeface="+mn-cs"/>
            </a:rPr>
            <a:t>年度</a:t>
          </a:r>
          <a:r>
            <a:rPr kumimoji="1" lang="en-US" altLang="ja-JP" sz="1150">
              <a:solidFill>
                <a:schemeClr val="dk1"/>
              </a:solidFill>
              <a:effectLst/>
              <a:latin typeface="+mn-ea"/>
              <a:ea typeface="+mn-ea"/>
              <a:cs typeface="+mn-cs"/>
            </a:rPr>
            <a:t>149,587</a:t>
          </a:r>
          <a:r>
            <a:rPr kumimoji="1" lang="ja-JP" altLang="en-US" sz="1150">
              <a:solidFill>
                <a:schemeClr val="dk1"/>
              </a:solidFill>
              <a:effectLst/>
              <a:latin typeface="+mn-ea"/>
              <a:ea typeface="+mn-ea"/>
              <a:cs typeface="+mn-cs"/>
            </a:rPr>
            <a:t>千円、平成</a:t>
          </a:r>
          <a:r>
            <a:rPr kumimoji="1" lang="en-US" altLang="ja-JP" sz="1150">
              <a:solidFill>
                <a:schemeClr val="dk1"/>
              </a:solidFill>
              <a:effectLst/>
              <a:latin typeface="+mn-ea"/>
              <a:ea typeface="+mn-ea"/>
              <a:cs typeface="+mn-cs"/>
            </a:rPr>
            <a:t>28</a:t>
          </a:r>
          <a:r>
            <a:rPr kumimoji="1" lang="ja-JP" altLang="en-US" sz="1150">
              <a:solidFill>
                <a:schemeClr val="dk1"/>
              </a:solidFill>
              <a:effectLst/>
              <a:latin typeface="+mn-ea"/>
              <a:ea typeface="+mn-ea"/>
              <a:cs typeface="+mn-cs"/>
            </a:rPr>
            <a:t>年度</a:t>
          </a:r>
          <a:r>
            <a:rPr kumimoji="1" lang="en-US" altLang="ja-JP" sz="1150">
              <a:solidFill>
                <a:schemeClr val="dk1"/>
              </a:solidFill>
              <a:effectLst/>
              <a:latin typeface="+mn-ea"/>
              <a:ea typeface="+mn-ea"/>
              <a:cs typeface="+mn-cs"/>
            </a:rPr>
            <a:t>157,855</a:t>
          </a:r>
          <a:r>
            <a:rPr kumimoji="1" lang="ja-JP" altLang="en-US" sz="1150">
              <a:solidFill>
                <a:schemeClr val="dk1"/>
              </a:solidFill>
              <a:effectLst/>
              <a:latin typeface="+mn-ea"/>
              <a:ea typeface="+mn-ea"/>
              <a:cs typeface="+mn-cs"/>
            </a:rPr>
            <a:t>千円、</a:t>
          </a:r>
          <a:r>
            <a:rPr kumimoji="1" lang="en-US" altLang="ja-JP" sz="1150">
              <a:solidFill>
                <a:schemeClr val="dk1"/>
              </a:solidFill>
              <a:effectLst/>
              <a:latin typeface="+mn-ea"/>
              <a:ea typeface="+mn-ea"/>
              <a:cs typeface="+mn-cs"/>
            </a:rPr>
            <a:t>8,268</a:t>
          </a:r>
          <a:r>
            <a:rPr kumimoji="1" lang="ja-JP" altLang="en-US" sz="1150">
              <a:solidFill>
                <a:schemeClr val="dk1"/>
              </a:solidFill>
              <a:effectLst/>
              <a:latin typeface="+mn-ea"/>
              <a:ea typeface="+mn-ea"/>
              <a:cs typeface="+mn-cs"/>
            </a:rPr>
            <a:t>千円の増加）</a:t>
          </a:r>
          <a:r>
            <a:rPr kumimoji="1" lang="ja-JP" altLang="ja-JP" sz="1150">
              <a:solidFill>
                <a:schemeClr val="dk1"/>
              </a:solidFill>
              <a:effectLst/>
              <a:latin typeface="+mn-ea"/>
              <a:ea typeface="+mn-ea"/>
              <a:cs typeface="+mn-cs"/>
            </a:rPr>
            <a:t>し</a:t>
          </a:r>
          <a:r>
            <a:rPr kumimoji="1" lang="ja-JP" altLang="en-US" sz="1150">
              <a:solidFill>
                <a:schemeClr val="dk1"/>
              </a:solidFill>
              <a:effectLst/>
              <a:latin typeface="+mn-ea"/>
              <a:ea typeface="+mn-ea"/>
              <a:cs typeface="+mn-cs"/>
            </a:rPr>
            <a:t>た</a:t>
          </a:r>
          <a:r>
            <a:rPr kumimoji="1" lang="ja-JP" altLang="ja-JP" sz="1150">
              <a:solidFill>
                <a:schemeClr val="dk1"/>
              </a:solidFill>
              <a:effectLst/>
              <a:latin typeface="+mn-ea"/>
              <a:ea typeface="+mn-ea"/>
              <a:cs typeface="+mn-cs"/>
            </a:rPr>
            <a:t>。今後</a:t>
          </a:r>
          <a:r>
            <a:rPr kumimoji="1" lang="ja-JP" altLang="en-US" sz="1150">
              <a:solidFill>
                <a:schemeClr val="dk1"/>
              </a:solidFill>
              <a:effectLst/>
              <a:latin typeface="+mn-ea"/>
              <a:ea typeface="+mn-ea"/>
              <a:cs typeface="+mn-cs"/>
            </a:rPr>
            <a:t>、病院本体の建設に係る地方債の</a:t>
          </a:r>
          <a:r>
            <a:rPr kumimoji="1" lang="ja-JP" altLang="ja-JP" sz="1150">
              <a:solidFill>
                <a:schemeClr val="dk1"/>
              </a:solidFill>
              <a:effectLst/>
              <a:latin typeface="+mn-ea"/>
              <a:ea typeface="+mn-ea"/>
              <a:cs typeface="+mn-cs"/>
            </a:rPr>
            <a:t>元金償還が始まれば比率の上昇が懸念される。比率上昇幅の抑制及び将来的な</a:t>
          </a:r>
          <a:r>
            <a:rPr kumimoji="1" lang="ja-JP" altLang="en-US" sz="1150">
              <a:solidFill>
                <a:schemeClr val="dk1"/>
              </a:solidFill>
              <a:effectLst/>
              <a:latin typeface="+mn-ea"/>
              <a:ea typeface="+mn-ea"/>
              <a:cs typeface="+mn-cs"/>
            </a:rPr>
            <a:t>比率改善</a:t>
          </a:r>
          <a:r>
            <a:rPr kumimoji="1" lang="ja-JP" altLang="ja-JP" sz="1150">
              <a:solidFill>
                <a:schemeClr val="dk1"/>
              </a:solidFill>
              <a:effectLst/>
              <a:latin typeface="+mn-ea"/>
              <a:ea typeface="+mn-ea"/>
              <a:cs typeface="+mn-cs"/>
            </a:rPr>
            <a:t>のため、投資的経費の見直し</a:t>
          </a:r>
          <a:r>
            <a:rPr kumimoji="1" lang="ja-JP" altLang="en-US" sz="1150">
              <a:solidFill>
                <a:schemeClr val="dk1"/>
              </a:solidFill>
              <a:effectLst/>
              <a:latin typeface="+mn-ea"/>
              <a:ea typeface="+mn-ea"/>
              <a:cs typeface="+mn-cs"/>
            </a:rPr>
            <a:t>をしつつ、</a:t>
          </a:r>
          <a:r>
            <a:rPr kumimoji="1" lang="ja-JP" altLang="ja-JP" sz="1150">
              <a:solidFill>
                <a:schemeClr val="dk1"/>
              </a:solidFill>
              <a:effectLst/>
              <a:latin typeface="+mn-ea"/>
              <a:ea typeface="+mn-ea"/>
              <a:cs typeface="+mn-cs"/>
            </a:rPr>
            <a:t>より一層</a:t>
          </a:r>
          <a:r>
            <a:rPr kumimoji="1" lang="ja-JP" altLang="en-US" sz="1150">
              <a:solidFill>
                <a:schemeClr val="dk1"/>
              </a:solidFill>
              <a:effectLst/>
              <a:latin typeface="+mn-ea"/>
              <a:ea typeface="+mn-ea"/>
              <a:cs typeface="+mn-cs"/>
            </a:rPr>
            <a:t>の</a:t>
          </a:r>
          <a:r>
            <a:rPr kumimoji="1" lang="ja-JP" altLang="ja-JP" sz="1150">
              <a:solidFill>
                <a:schemeClr val="dk1"/>
              </a:solidFill>
              <a:effectLst/>
              <a:latin typeface="+mn-ea"/>
              <a:ea typeface="+mn-ea"/>
              <a:cs typeface="+mn-cs"/>
            </a:rPr>
            <a:t>地方債発行額の抑制に努め</a:t>
          </a:r>
          <a:r>
            <a:rPr kumimoji="1" lang="ja-JP" altLang="en-US" sz="1150">
              <a:solidFill>
                <a:schemeClr val="dk1"/>
              </a:solidFill>
              <a:effectLst/>
              <a:latin typeface="+mn-ea"/>
              <a:ea typeface="+mn-ea"/>
              <a:cs typeface="+mn-cs"/>
            </a:rPr>
            <a:t>る</a:t>
          </a:r>
          <a:r>
            <a:rPr kumimoji="1" lang="ja-JP" altLang="ja-JP" sz="1150">
              <a:solidFill>
                <a:schemeClr val="dk1"/>
              </a:solidFill>
              <a:effectLst/>
              <a:latin typeface="+mn-ea"/>
              <a:ea typeface="+mn-ea"/>
              <a:cs typeface="+mn-cs"/>
            </a:rPr>
            <a:t>。</a:t>
          </a:r>
          <a:endParaRPr lang="ja-JP" altLang="ja-JP" sz="115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44133</xdr:rowOff>
    </xdr:from>
    <xdr:to>
      <xdr:col>24</xdr:col>
      <xdr:colOff>558800</xdr:colOff>
      <xdr:row>37</xdr:row>
      <xdr:rowOff>68263</xdr:rowOff>
    </xdr:to>
    <xdr:cxnSp macro="">
      <xdr:nvCxnSpPr>
        <xdr:cNvPr id="385" name="直線コネクタ 384"/>
        <xdr:cNvCxnSpPr/>
      </xdr:nvCxnSpPr>
      <xdr:spPr>
        <a:xfrm flipV="1">
          <a:off x="16179800" y="638778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6"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68263</xdr:rowOff>
    </xdr:from>
    <xdr:to>
      <xdr:col>23</xdr:col>
      <xdr:colOff>406400</xdr:colOff>
      <xdr:row>37</xdr:row>
      <xdr:rowOff>100436</xdr:rowOff>
    </xdr:to>
    <xdr:cxnSp macro="">
      <xdr:nvCxnSpPr>
        <xdr:cNvPr id="388" name="直線コネクタ 387"/>
        <xdr:cNvCxnSpPr/>
      </xdr:nvCxnSpPr>
      <xdr:spPr>
        <a:xfrm flipV="1">
          <a:off x="15290800" y="641191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113153</xdr:rowOff>
    </xdr:from>
    <xdr:ext cx="736600" cy="259045"/>
    <xdr:sp macro="" textlink="">
      <xdr:nvSpPr>
        <xdr:cNvPr id="390" name="テキスト ボックス 389"/>
        <xdr:cNvSpPr txBox="1"/>
      </xdr:nvSpPr>
      <xdr:spPr>
        <a:xfrm>
          <a:off x="15798800" y="611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100436</xdr:rowOff>
    </xdr:from>
    <xdr:to>
      <xdr:col>22</xdr:col>
      <xdr:colOff>203200</xdr:colOff>
      <xdr:row>37</xdr:row>
      <xdr:rowOff>138642</xdr:rowOff>
    </xdr:to>
    <xdr:cxnSp macro="">
      <xdr:nvCxnSpPr>
        <xdr:cNvPr id="391" name="直線コネクタ 390"/>
        <xdr:cNvCxnSpPr/>
      </xdr:nvCxnSpPr>
      <xdr:spPr>
        <a:xfrm flipV="1">
          <a:off x="14401800" y="6444086"/>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121196</xdr:rowOff>
    </xdr:from>
    <xdr:ext cx="762000" cy="259045"/>
    <xdr:sp macro="" textlink="">
      <xdr:nvSpPr>
        <xdr:cNvPr id="393" name="テキスト ボックス 392"/>
        <xdr:cNvSpPr txBox="1"/>
      </xdr:nvSpPr>
      <xdr:spPr>
        <a:xfrm>
          <a:off x="14909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138642</xdr:rowOff>
    </xdr:from>
    <xdr:to>
      <xdr:col>21</xdr:col>
      <xdr:colOff>0</xdr:colOff>
      <xdr:row>37</xdr:row>
      <xdr:rowOff>168804</xdr:rowOff>
    </xdr:to>
    <xdr:cxnSp macro="">
      <xdr:nvCxnSpPr>
        <xdr:cNvPr id="394" name="直線コネクタ 393"/>
        <xdr:cNvCxnSpPr/>
      </xdr:nvCxnSpPr>
      <xdr:spPr>
        <a:xfrm flipV="1">
          <a:off x="13512800" y="6482292"/>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139294</xdr:rowOff>
    </xdr:from>
    <xdr:ext cx="762000" cy="259045"/>
    <xdr:sp macro="" textlink="">
      <xdr:nvSpPr>
        <xdr:cNvPr id="396" name="テキスト ボックス 395"/>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155380</xdr:rowOff>
    </xdr:from>
    <xdr:ext cx="762000" cy="259045"/>
    <xdr:sp macro="" textlink="">
      <xdr:nvSpPr>
        <xdr:cNvPr id="398" name="テキスト ボックス 397"/>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164783</xdr:rowOff>
    </xdr:from>
    <xdr:to>
      <xdr:col>24</xdr:col>
      <xdr:colOff>609600</xdr:colOff>
      <xdr:row>37</xdr:row>
      <xdr:rowOff>94933</xdr:rowOff>
    </xdr:to>
    <xdr:sp macro="" textlink="">
      <xdr:nvSpPr>
        <xdr:cNvPr id="404" name="円/楕円 403"/>
        <xdr:cNvSpPr/>
      </xdr:nvSpPr>
      <xdr:spPr>
        <a:xfrm>
          <a:off x="169672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136860</xdr:rowOff>
    </xdr:from>
    <xdr:ext cx="762000" cy="259045"/>
    <xdr:sp macro="" textlink="">
      <xdr:nvSpPr>
        <xdr:cNvPr id="405" name="公債費負担の状況該当値テキスト"/>
        <xdr:cNvSpPr txBox="1"/>
      </xdr:nvSpPr>
      <xdr:spPr>
        <a:xfrm>
          <a:off x="17106900" y="630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17463</xdr:rowOff>
    </xdr:from>
    <xdr:to>
      <xdr:col>23</xdr:col>
      <xdr:colOff>457200</xdr:colOff>
      <xdr:row>37</xdr:row>
      <xdr:rowOff>119063</xdr:rowOff>
    </xdr:to>
    <xdr:sp macro="" textlink="">
      <xdr:nvSpPr>
        <xdr:cNvPr id="406" name="円/楕円 405"/>
        <xdr:cNvSpPr/>
      </xdr:nvSpPr>
      <xdr:spPr>
        <a:xfrm>
          <a:off x="161290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103840</xdr:rowOff>
    </xdr:from>
    <xdr:ext cx="736600" cy="259045"/>
    <xdr:sp macro="" textlink="">
      <xdr:nvSpPr>
        <xdr:cNvPr id="407" name="テキスト ボックス 406"/>
        <xdr:cNvSpPr txBox="1"/>
      </xdr:nvSpPr>
      <xdr:spPr>
        <a:xfrm>
          <a:off x="15798800" y="6447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49636</xdr:rowOff>
    </xdr:from>
    <xdr:to>
      <xdr:col>22</xdr:col>
      <xdr:colOff>254000</xdr:colOff>
      <xdr:row>37</xdr:row>
      <xdr:rowOff>151236</xdr:rowOff>
    </xdr:to>
    <xdr:sp macro="" textlink="">
      <xdr:nvSpPr>
        <xdr:cNvPr id="408" name="円/楕円 407"/>
        <xdr:cNvSpPr/>
      </xdr:nvSpPr>
      <xdr:spPr>
        <a:xfrm>
          <a:off x="15240000" y="63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136013</xdr:rowOff>
    </xdr:from>
    <xdr:ext cx="762000" cy="259045"/>
    <xdr:sp macro="" textlink="">
      <xdr:nvSpPr>
        <xdr:cNvPr id="409" name="テキスト ボックス 408"/>
        <xdr:cNvSpPr txBox="1"/>
      </xdr:nvSpPr>
      <xdr:spPr>
        <a:xfrm>
          <a:off x="14909800" y="647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87842</xdr:rowOff>
    </xdr:from>
    <xdr:to>
      <xdr:col>21</xdr:col>
      <xdr:colOff>50800</xdr:colOff>
      <xdr:row>38</xdr:row>
      <xdr:rowOff>17991</xdr:rowOff>
    </xdr:to>
    <xdr:sp macro="" textlink="">
      <xdr:nvSpPr>
        <xdr:cNvPr id="410" name="円/楕円 409"/>
        <xdr:cNvSpPr/>
      </xdr:nvSpPr>
      <xdr:spPr>
        <a:xfrm>
          <a:off x="14351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2769</xdr:rowOff>
    </xdr:from>
    <xdr:ext cx="762000" cy="259045"/>
    <xdr:sp macro="" textlink="">
      <xdr:nvSpPr>
        <xdr:cNvPr id="411" name="テキスト ボックス 410"/>
        <xdr:cNvSpPr txBox="1"/>
      </xdr:nvSpPr>
      <xdr:spPr>
        <a:xfrm>
          <a:off x="14020800" y="651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118004</xdr:rowOff>
    </xdr:from>
    <xdr:to>
      <xdr:col>19</xdr:col>
      <xdr:colOff>533400</xdr:colOff>
      <xdr:row>38</xdr:row>
      <xdr:rowOff>48154</xdr:rowOff>
    </xdr:to>
    <xdr:sp macro="" textlink="">
      <xdr:nvSpPr>
        <xdr:cNvPr id="412" name="円/楕円 411"/>
        <xdr:cNvSpPr/>
      </xdr:nvSpPr>
      <xdr:spPr>
        <a:xfrm>
          <a:off x="13462000" y="646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32931</xdr:rowOff>
    </xdr:from>
    <xdr:ext cx="762000" cy="259045"/>
    <xdr:sp macro="" textlink="">
      <xdr:nvSpPr>
        <xdr:cNvPr id="413" name="テキスト ボックス 412"/>
        <xdr:cNvSpPr txBox="1"/>
      </xdr:nvSpPr>
      <xdr:spPr>
        <a:xfrm>
          <a:off x="13131800" y="654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mn-ea"/>
              <a:ea typeface="+mn-ea"/>
              <a:cs typeface="+mn-cs"/>
            </a:rPr>
            <a:t>　一般会計に係る地方債残高は平成</a:t>
          </a:r>
          <a:r>
            <a:rPr kumimoji="1" lang="en-US" altLang="ja-JP" sz="1150">
              <a:solidFill>
                <a:schemeClr val="dk1"/>
              </a:solidFill>
              <a:effectLst/>
              <a:latin typeface="+mn-ea"/>
              <a:ea typeface="+mn-ea"/>
              <a:cs typeface="+mn-cs"/>
            </a:rPr>
            <a:t>28</a:t>
          </a:r>
          <a:r>
            <a:rPr kumimoji="1" lang="ja-JP" altLang="ja-JP" sz="1150">
              <a:solidFill>
                <a:schemeClr val="dk1"/>
              </a:solidFill>
              <a:effectLst/>
              <a:latin typeface="+mn-ea"/>
              <a:ea typeface="+mn-ea"/>
              <a:cs typeface="+mn-cs"/>
            </a:rPr>
            <a:t>年度末まで継続して減少しているが、新病院建設事業に係る地方債発行により病院事業における繰入見込額が大幅に増加</a:t>
          </a:r>
          <a:r>
            <a:rPr kumimoji="1" lang="ja-JP" altLang="en-US" sz="1150">
              <a:solidFill>
                <a:schemeClr val="dk1"/>
              </a:solidFill>
              <a:effectLst/>
              <a:latin typeface="+mn-ea"/>
              <a:ea typeface="+mn-ea"/>
              <a:cs typeface="+mn-cs"/>
            </a:rPr>
            <a:t>（平成</a:t>
          </a:r>
          <a:r>
            <a:rPr kumimoji="1" lang="en-US" altLang="ja-JP" sz="1150">
              <a:solidFill>
                <a:schemeClr val="dk1"/>
              </a:solidFill>
              <a:effectLst/>
              <a:latin typeface="+mn-ea"/>
              <a:ea typeface="+mn-ea"/>
              <a:cs typeface="+mn-cs"/>
            </a:rPr>
            <a:t>26</a:t>
          </a:r>
          <a:r>
            <a:rPr kumimoji="1" lang="ja-JP" altLang="en-US" sz="1150">
              <a:solidFill>
                <a:schemeClr val="dk1"/>
              </a:solidFill>
              <a:effectLst/>
              <a:latin typeface="+mn-ea"/>
              <a:ea typeface="+mn-ea"/>
              <a:cs typeface="+mn-cs"/>
            </a:rPr>
            <a:t>年度約</a:t>
          </a:r>
          <a:r>
            <a:rPr kumimoji="1" lang="en-US" altLang="ja-JP" sz="1150">
              <a:solidFill>
                <a:schemeClr val="dk1"/>
              </a:solidFill>
              <a:effectLst/>
              <a:latin typeface="+mn-ea"/>
              <a:ea typeface="+mn-ea"/>
              <a:cs typeface="+mn-cs"/>
            </a:rPr>
            <a:t>15</a:t>
          </a:r>
          <a:r>
            <a:rPr kumimoji="1" lang="ja-JP" altLang="en-US" sz="1150">
              <a:solidFill>
                <a:schemeClr val="dk1"/>
              </a:solidFill>
              <a:effectLst/>
              <a:latin typeface="+mn-ea"/>
              <a:ea typeface="+mn-ea"/>
              <a:cs typeface="+mn-cs"/>
            </a:rPr>
            <a:t>億円、平成</a:t>
          </a:r>
          <a:r>
            <a:rPr kumimoji="1" lang="en-US" altLang="ja-JP" sz="1150">
              <a:solidFill>
                <a:schemeClr val="dk1"/>
              </a:solidFill>
              <a:effectLst/>
              <a:latin typeface="+mn-ea"/>
              <a:ea typeface="+mn-ea"/>
              <a:cs typeface="+mn-cs"/>
            </a:rPr>
            <a:t>28</a:t>
          </a:r>
          <a:r>
            <a:rPr kumimoji="1" lang="ja-JP" altLang="en-US" sz="1150">
              <a:solidFill>
                <a:schemeClr val="dk1"/>
              </a:solidFill>
              <a:effectLst/>
              <a:latin typeface="+mn-ea"/>
              <a:ea typeface="+mn-ea"/>
              <a:cs typeface="+mn-cs"/>
            </a:rPr>
            <a:t>年度約</a:t>
          </a:r>
          <a:r>
            <a:rPr kumimoji="1" lang="en-US" altLang="ja-JP" sz="1150">
              <a:solidFill>
                <a:schemeClr val="dk1"/>
              </a:solidFill>
              <a:effectLst/>
              <a:latin typeface="+mn-ea"/>
              <a:ea typeface="+mn-ea"/>
              <a:cs typeface="+mn-cs"/>
            </a:rPr>
            <a:t>63</a:t>
          </a:r>
          <a:r>
            <a:rPr kumimoji="1" lang="ja-JP" altLang="en-US" sz="1150">
              <a:solidFill>
                <a:schemeClr val="dk1"/>
              </a:solidFill>
              <a:effectLst/>
              <a:latin typeface="+mn-ea"/>
              <a:ea typeface="+mn-ea"/>
              <a:cs typeface="+mn-cs"/>
            </a:rPr>
            <a:t>億円、約</a:t>
          </a:r>
          <a:r>
            <a:rPr kumimoji="1" lang="en-US" altLang="ja-JP" sz="1150">
              <a:solidFill>
                <a:schemeClr val="dk1"/>
              </a:solidFill>
              <a:effectLst/>
              <a:latin typeface="+mn-ea"/>
              <a:ea typeface="+mn-ea"/>
              <a:cs typeface="+mn-cs"/>
            </a:rPr>
            <a:t>48</a:t>
          </a:r>
          <a:r>
            <a:rPr kumimoji="1" lang="ja-JP" altLang="en-US" sz="1150">
              <a:solidFill>
                <a:schemeClr val="dk1"/>
              </a:solidFill>
              <a:effectLst/>
              <a:latin typeface="+mn-ea"/>
              <a:ea typeface="+mn-ea"/>
              <a:cs typeface="+mn-cs"/>
            </a:rPr>
            <a:t>億円の増加）</a:t>
          </a:r>
          <a:r>
            <a:rPr kumimoji="1" lang="ja-JP" altLang="ja-JP" sz="1150">
              <a:solidFill>
                <a:schemeClr val="dk1"/>
              </a:solidFill>
              <a:effectLst/>
              <a:latin typeface="+mn-ea"/>
              <a:ea typeface="+mn-ea"/>
              <a:cs typeface="+mn-cs"/>
            </a:rPr>
            <a:t>したことから</a:t>
          </a:r>
          <a:r>
            <a:rPr kumimoji="1" lang="ja-JP" altLang="en-US" sz="1150">
              <a:solidFill>
                <a:schemeClr val="dk1"/>
              </a:solidFill>
              <a:effectLst/>
              <a:latin typeface="+mn-ea"/>
              <a:ea typeface="+mn-ea"/>
              <a:cs typeface="+mn-cs"/>
            </a:rPr>
            <a:t>、</a:t>
          </a:r>
          <a:r>
            <a:rPr kumimoji="1" lang="ja-JP" altLang="ja-JP" sz="1150">
              <a:solidFill>
                <a:schemeClr val="dk1"/>
              </a:solidFill>
              <a:effectLst/>
              <a:latin typeface="+mn-ea"/>
              <a:ea typeface="+mn-ea"/>
              <a:cs typeface="+mn-cs"/>
            </a:rPr>
            <a:t>前年度比</a:t>
          </a:r>
          <a:r>
            <a:rPr kumimoji="1" lang="en-US" altLang="ja-JP" sz="1150">
              <a:solidFill>
                <a:schemeClr val="dk1"/>
              </a:solidFill>
              <a:effectLst/>
              <a:latin typeface="+mn-ea"/>
              <a:ea typeface="+mn-ea"/>
              <a:cs typeface="+mn-cs"/>
            </a:rPr>
            <a:t>6.3</a:t>
          </a:r>
          <a:r>
            <a:rPr kumimoji="1" lang="ja-JP" altLang="ja-JP" sz="1150">
              <a:solidFill>
                <a:schemeClr val="dk1"/>
              </a:solidFill>
              <a:effectLst/>
              <a:latin typeface="+mn-ea"/>
              <a:ea typeface="+mn-ea"/>
              <a:cs typeface="+mn-cs"/>
            </a:rPr>
            <a:t>ポイント増、類似団体平均と比較して</a:t>
          </a:r>
          <a:r>
            <a:rPr kumimoji="1" lang="en-US" altLang="ja-JP" sz="1150">
              <a:solidFill>
                <a:schemeClr val="dk1"/>
              </a:solidFill>
              <a:effectLst/>
              <a:latin typeface="+mn-ea"/>
              <a:ea typeface="+mn-ea"/>
              <a:cs typeface="+mn-cs"/>
            </a:rPr>
            <a:t>34.8</a:t>
          </a:r>
          <a:r>
            <a:rPr kumimoji="1" lang="ja-JP" altLang="ja-JP" sz="1150">
              <a:solidFill>
                <a:schemeClr val="dk1"/>
              </a:solidFill>
              <a:effectLst/>
              <a:latin typeface="+mn-ea"/>
              <a:ea typeface="+mn-ea"/>
              <a:cs typeface="+mn-cs"/>
            </a:rPr>
            <a:t>ポイント高い</a:t>
          </a:r>
          <a:r>
            <a:rPr kumimoji="1" lang="en-US" altLang="ja-JP" sz="1150">
              <a:solidFill>
                <a:schemeClr val="dk1"/>
              </a:solidFill>
              <a:effectLst/>
              <a:latin typeface="+mn-ea"/>
              <a:ea typeface="+mn-ea"/>
              <a:cs typeface="+mn-cs"/>
            </a:rPr>
            <a:t>89.4%</a:t>
          </a:r>
          <a:r>
            <a:rPr kumimoji="1" lang="ja-JP" altLang="ja-JP" sz="1150">
              <a:solidFill>
                <a:schemeClr val="dk1"/>
              </a:solidFill>
              <a:effectLst/>
              <a:latin typeface="+mn-ea"/>
              <a:ea typeface="+mn-ea"/>
              <a:cs typeface="+mn-cs"/>
            </a:rPr>
            <a:t>となった。</a:t>
          </a:r>
          <a:endParaRPr lang="ja-JP" altLang="ja-JP" sz="1150">
            <a:effectLst/>
            <a:latin typeface="+mn-ea"/>
            <a:ea typeface="+mn-ea"/>
          </a:endParaRPr>
        </a:p>
        <a:p>
          <a:r>
            <a:rPr kumimoji="1" lang="ja-JP" altLang="ja-JP" sz="1150">
              <a:solidFill>
                <a:schemeClr val="dk1"/>
              </a:solidFill>
              <a:effectLst/>
              <a:latin typeface="+mn-ea"/>
              <a:ea typeface="+mn-ea"/>
              <a:cs typeface="+mn-cs"/>
            </a:rPr>
            <a:t>　新病院建設事業については平成</a:t>
          </a:r>
          <a:r>
            <a:rPr kumimoji="1" lang="en-US" altLang="ja-JP" sz="1150">
              <a:solidFill>
                <a:schemeClr val="dk1"/>
              </a:solidFill>
              <a:effectLst/>
              <a:latin typeface="+mn-ea"/>
              <a:ea typeface="+mn-ea"/>
              <a:cs typeface="+mn-cs"/>
            </a:rPr>
            <a:t>28</a:t>
          </a:r>
          <a:r>
            <a:rPr kumimoji="1" lang="ja-JP" altLang="ja-JP" sz="1150">
              <a:solidFill>
                <a:schemeClr val="dk1"/>
              </a:solidFill>
              <a:effectLst/>
              <a:latin typeface="+mn-ea"/>
              <a:ea typeface="+mn-ea"/>
              <a:cs typeface="+mn-cs"/>
            </a:rPr>
            <a:t>年度で終了しており</a:t>
          </a:r>
          <a:r>
            <a:rPr kumimoji="1" lang="ja-JP" altLang="en-US" sz="1150">
              <a:solidFill>
                <a:schemeClr val="dk1"/>
              </a:solidFill>
              <a:effectLst/>
              <a:latin typeface="+mn-ea"/>
              <a:ea typeface="+mn-ea"/>
              <a:cs typeface="+mn-cs"/>
            </a:rPr>
            <a:t>、</a:t>
          </a:r>
          <a:r>
            <a:rPr kumimoji="1" lang="ja-JP" altLang="ja-JP" sz="1150">
              <a:solidFill>
                <a:schemeClr val="dk1"/>
              </a:solidFill>
              <a:effectLst/>
              <a:latin typeface="+mn-ea"/>
              <a:ea typeface="+mn-ea"/>
              <a:cs typeface="+mn-cs"/>
            </a:rPr>
            <a:t>公営企業債</a:t>
          </a:r>
          <a:r>
            <a:rPr kumimoji="1" lang="ja-JP" altLang="en-US" sz="1150">
              <a:solidFill>
                <a:schemeClr val="dk1"/>
              </a:solidFill>
              <a:effectLst/>
              <a:latin typeface="+mn-ea"/>
              <a:ea typeface="+mn-ea"/>
              <a:cs typeface="+mn-cs"/>
            </a:rPr>
            <a:t>等</a:t>
          </a:r>
          <a:r>
            <a:rPr kumimoji="1" lang="ja-JP" altLang="ja-JP" sz="1150">
              <a:solidFill>
                <a:schemeClr val="dk1"/>
              </a:solidFill>
              <a:effectLst/>
              <a:latin typeface="+mn-ea"/>
              <a:ea typeface="+mn-ea"/>
              <a:cs typeface="+mn-cs"/>
            </a:rPr>
            <a:t>繰入見込額の増加は見込まれていないが、一般会計において</a:t>
          </a:r>
          <a:r>
            <a:rPr kumimoji="1" lang="ja-JP" altLang="en-US" sz="1150">
              <a:solidFill>
                <a:schemeClr val="dk1"/>
              </a:solidFill>
              <a:effectLst/>
              <a:latin typeface="+mn-ea"/>
              <a:ea typeface="+mn-ea"/>
              <a:cs typeface="+mn-cs"/>
            </a:rPr>
            <a:t>、新角館庁舎建設など</a:t>
          </a:r>
          <a:r>
            <a:rPr kumimoji="1" lang="ja-JP" altLang="ja-JP" sz="1150">
              <a:solidFill>
                <a:schemeClr val="dk1"/>
              </a:solidFill>
              <a:effectLst/>
              <a:latin typeface="+mn-ea"/>
              <a:ea typeface="+mn-ea"/>
              <a:cs typeface="+mn-cs"/>
            </a:rPr>
            <a:t>地方債を活用した大規模な建設事業が予定されていることから、財源を含めた投資的経費の見直しを</a:t>
          </a:r>
          <a:r>
            <a:rPr kumimoji="1" lang="ja-JP" altLang="en-US" sz="1150">
              <a:solidFill>
                <a:schemeClr val="dk1"/>
              </a:solidFill>
              <a:effectLst/>
              <a:latin typeface="+mn-ea"/>
              <a:ea typeface="+mn-ea"/>
              <a:cs typeface="+mn-cs"/>
            </a:rPr>
            <a:t>図り、より</a:t>
          </a:r>
          <a:r>
            <a:rPr kumimoji="1" lang="ja-JP" altLang="ja-JP" sz="1150">
              <a:solidFill>
                <a:schemeClr val="dk1"/>
              </a:solidFill>
              <a:effectLst/>
              <a:latin typeface="+mn-ea"/>
              <a:ea typeface="+mn-ea"/>
              <a:cs typeface="+mn-cs"/>
            </a:rPr>
            <a:t>一層</a:t>
          </a:r>
          <a:r>
            <a:rPr kumimoji="1" lang="ja-JP" altLang="en-US" sz="1150">
              <a:solidFill>
                <a:schemeClr val="dk1"/>
              </a:solidFill>
              <a:effectLst/>
              <a:latin typeface="+mn-ea"/>
              <a:ea typeface="+mn-ea"/>
              <a:cs typeface="+mn-cs"/>
            </a:rPr>
            <a:t>の</a:t>
          </a:r>
          <a:r>
            <a:rPr kumimoji="1" lang="ja-JP" altLang="ja-JP" sz="1150">
              <a:solidFill>
                <a:schemeClr val="dk1"/>
              </a:solidFill>
              <a:effectLst/>
              <a:latin typeface="+mn-ea"/>
              <a:ea typeface="+mn-ea"/>
              <a:cs typeface="+mn-cs"/>
            </a:rPr>
            <a:t>地方債発行額の抑制に努め</a:t>
          </a:r>
          <a:r>
            <a:rPr kumimoji="1" lang="ja-JP" altLang="en-US" sz="1150">
              <a:solidFill>
                <a:schemeClr val="dk1"/>
              </a:solidFill>
              <a:effectLst/>
              <a:latin typeface="+mn-ea"/>
              <a:ea typeface="+mn-ea"/>
              <a:cs typeface="+mn-cs"/>
            </a:rPr>
            <a:t>る</a:t>
          </a:r>
          <a:r>
            <a:rPr kumimoji="1" lang="ja-JP" altLang="ja-JP" sz="1150">
              <a:solidFill>
                <a:schemeClr val="dk1"/>
              </a:solidFill>
              <a:effectLst/>
              <a:latin typeface="+mn-ea"/>
              <a:ea typeface="+mn-ea"/>
              <a:cs typeface="+mn-cs"/>
            </a:rPr>
            <a:t>。</a:t>
          </a:r>
          <a:endParaRPr lang="ja-JP" altLang="ja-JP" sz="115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79870</xdr:rowOff>
    </xdr:from>
    <xdr:to>
      <xdr:col>24</xdr:col>
      <xdr:colOff>558800</xdr:colOff>
      <xdr:row>15</xdr:row>
      <xdr:rowOff>95072</xdr:rowOff>
    </xdr:to>
    <xdr:cxnSp macro="">
      <xdr:nvCxnSpPr>
        <xdr:cNvPr id="445" name="直線コネクタ 444"/>
        <xdr:cNvCxnSpPr/>
      </xdr:nvCxnSpPr>
      <xdr:spPr>
        <a:xfrm>
          <a:off x="16179800" y="2651620"/>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6"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79870</xdr:rowOff>
    </xdr:from>
    <xdr:to>
      <xdr:col>23</xdr:col>
      <xdr:colOff>406400</xdr:colOff>
      <xdr:row>15</xdr:row>
      <xdr:rowOff>88074</xdr:rowOff>
    </xdr:to>
    <xdr:cxnSp macro="">
      <xdr:nvCxnSpPr>
        <xdr:cNvPr id="448" name="直線コネクタ 447"/>
        <xdr:cNvCxnSpPr/>
      </xdr:nvCxnSpPr>
      <xdr:spPr>
        <a:xfrm flipV="1">
          <a:off x="15290800" y="2651620"/>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50" name="テキスト ボックス 449"/>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88074</xdr:rowOff>
    </xdr:from>
    <xdr:to>
      <xdr:col>22</xdr:col>
      <xdr:colOff>203200</xdr:colOff>
      <xdr:row>15</xdr:row>
      <xdr:rowOff>124028</xdr:rowOff>
    </xdr:to>
    <xdr:cxnSp macro="">
      <xdr:nvCxnSpPr>
        <xdr:cNvPr id="451" name="直線コネクタ 450"/>
        <xdr:cNvCxnSpPr/>
      </xdr:nvCxnSpPr>
      <xdr:spPr>
        <a:xfrm flipV="1">
          <a:off x="14401800" y="2659824"/>
          <a:ext cx="889000" cy="3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53" name="テキスト ボックス 452"/>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124028</xdr:rowOff>
    </xdr:from>
    <xdr:to>
      <xdr:col>21</xdr:col>
      <xdr:colOff>0</xdr:colOff>
      <xdr:row>15</xdr:row>
      <xdr:rowOff>146952</xdr:rowOff>
    </xdr:to>
    <xdr:cxnSp macro="">
      <xdr:nvCxnSpPr>
        <xdr:cNvPr id="454" name="直線コネクタ 453"/>
        <xdr:cNvCxnSpPr/>
      </xdr:nvCxnSpPr>
      <xdr:spPr>
        <a:xfrm flipV="1">
          <a:off x="13512800" y="2695778"/>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56" name="テキスト ボックス 455"/>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8" name="テキスト ボックス 457"/>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44272</xdr:rowOff>
    </xdr:from>
    <xdr:to>
      <xdr:col>24</xdr:col>
      <xdr:colOff>609600</xdr:colOff>
      <xdr:row>15</xdr:row>
      <xdr:rowOff>145872</xdr:rowOff>
    </xdr:to>
    <xdr:sp macro="" textlink="">
      <xdr:nvSpPr>
        <xdr:cNvPr id="464" name="円/楕円 463"/>
        <xdr:cNvSpPr/>
      </xdr:nvSpPr>
      <xdr:spPr>
        <a:xfrm>
          <a:off x="16967200" y="261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16349</xdr:rowOff>
    </xdr:from>
    <xdr:ext cx="762000" cy="259045"/>
    <xdr:sp macro="" textlink="">
      <xdr:nvSpPr>
        <xdr:cNvPr id="465" name="将来負担の状況該当値テキスト"/>
        <xdr:cNvSpPr txBox="1"/>
      </xdr:nvSpPr>
      <xdr:spPr>
        <a:xfrm>
          <a:off x="17106900" y="258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29070</xdr:rowOff>
    </xdr:from>
    <xdr:to>
      <xdr:col>23</xdr:col>
      <xdr:colOff>457200</xdr:colOff>
      <xdr:row>15</xdr:row>
      <xdr:rowOff>130670</xdr:rowOff>
    </xdr:to>
    <xdr:sp macro="" textlink="">
      <xdr:nvSpPr>
        <xdr:cNvPr id="466" name="円/楕円 465"/>
        <xdr:cNvSpPr/>
      </xdr:nvSpPr>
      <xdr:spPr>
        <a:xfrm>
          <a:off x="16129000" y="260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115447</xdr:rowOff>
    </xdr:from>
    <xdr:ext cx="736600" cy="259045"/>
    <xdr:sp macro="" textlink="">
      <xdr:nvSpPr>
        <xdr:cNvPr id="467" name="テキスト ボックス 466"/>
        <xdr:cNvSpPr txBox="1"/>
      </xdr:nvSpPr>
      <xdr:spPr>
        <a:xfrm>
          <a:off x="15798800" y="26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37274</xdr:rowOff>
    </xdr:from>
    <xdr:to>
      <xdr:col>22</xdr:col>
      <xdr:colOff>254000</xdr:colOff>
      <xdr:row>15</xdr:row>
      <xdr:rowOff>138874</xdr:rowOff>
    </xdr:to>
    <xdr:sp macro="" textlink="">
      <xdr:nvSpPr>
        <xdr:cNvPr id="468" name="円/楕円 467"/>
        <xdr:cNvSpPr/>
      </xdr:nvSpPr>
      <xdr:spPr>
        <a:xfrm>
          <a:off x="15240000" y="260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123651</xdr:rowOff>
    </xdr:from>
    <xdr:ext cx="762000" cy="259045"/>
    <xdr:sp macro="" textlink="">
      <xdr:nvSpPr>
        <xdr:cNvPr id="469" name="テキスト ボックス 468"/>
        <xdr:cNvSpPr txBox="1"/>
      </xdr:nvSpPr>
      <xdr:spPr>
        <a:xfrm>
          <a:off x="14909800" y="26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73228</xdr:rowOff>
    </xdr:from>
    <xdr:to>
      <xdr:col>21</xdr:col>
      <xdr:colOff>50800</xdr:colOff>
      <xdr:row>16</xdr:row>
      <xdr:rowOff>3378</xdr:rowOff>
    </xdr:to>
    <xdr:sp macro="" textlink="">
      <xdr:nvSpPr>
        <xdr:cNvPr id="470" name="円/楕円 469"/>
        <xdr:cNvSpPr/>
      </xdr:nvSpPr>
      <xdr:spPr>
        <a:xfrm>
          <a:off x="14351000" y="264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159605</xdr:rowOff>
    </xdr:from>
    <xdr:ext cx="762000" cy="259045"/>
    <xdr:sp macro="" textlink="">
      <xdr:nvSpPr>
        <xdr:cNvPr id="471" name="テキスト ボックス 470"/>
        <xdr:cNvSpPr txBox="1"/>
      </xdr:nvSpPr>
      <xdr:spPr>
        <a:xfrm>
          <a:off x="14020800" y="2731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96152</xdr:rowOff>
    </xdr:from>
    <xdr:to>
      <xdr:col>19</xdr:col>
      <xdr:colOff>533400</xdr:colOff>
      <xdr:row>16</xdr:row>
      <xdr:rowOff>26302</xdr:rowOff>
    </xdr:to>
    <xdr:sp macro="" textlink="">
      <xdr:nvSpPr>
        <xdr:cNvPr id="472" name="円/楕円 471"/>
        <xdr:cNvSpPr/>
      </xdr:nvSpPr>
      <xdr:spPr>
        <a:xfrm>
          <a:off x="13462000" y="266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11079</xdr:rowOff>
    </xdr:from>
    <xdr:ext cx="762000" cy="259045"/>
    <xdr:sp macro="" textlink="">
      <xdr:nvSpPr>
        <xdr:cNvPr id="473" name="テキスト ボックス 472"/>
        <xdr:cNvSpPr txBox="1"/>
      </xdr:nvSpPr>
      <xdr:spPr>
        <a:xfrm>
          <a:off x="13131800" y="2754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秋田県仙北市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27,533
27,443
1,093.56
19,303,213
18,988,464
266,795
12,226,235
19,956,214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89.4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現段階で</a:t>
          </a:r>
          <a:r>
            <a:rPr kumimoji="1" lang="ja-JP" altLang="en-US" sz="1200">
              <a:solidFill>
                <a:schemeClr val="dk1"/>
              </a:solidFill>
              <a:effectLst/>
              <a:latin typeface="+mn-ea"/>
              <a:ea typeface="+mn-ea"/>
              <a:cs typeface="+mn-cs"/>
            </a:rPr>
            <a:t>仙北市</a:t>
          </a:r>
          <a:r>
            <a:rPr kumimoji="1" lang="ja-JP" altLang="ja-JP" sz="1200">
              <a:solidFill>
                <a:schemeClr val="dk1"/>
              </a:solidFill>
              <a:effectLst/>
              <a:latin typeface="+mn-ea"/>
              <a:ea typeface="+mn-ea"/>
              <a:cs typeface="+mn-cs"/>
            </a:rPr>
            <a:t>定員管理適正化計画</a:t>
          </a:r>
          <a:r>
            <a:rPr kumimoji="1" lang="ja-JP" altLang="en-US" sz="1200">
              <a:solidFill>
                <a:schemeClr val="dk1"/>
              </a:solidFill>
              <a:effectLst/>
              <a:latin typeface="+mn-ea"/>
              <a:ea typeface="+mn-ea"/>
              <a:cs typeface="+mn-cs"/>
            </a:rPr>
            <a:t>（第</a:t>
          </a:r>
          <a:r>
            <a:rPr kumimoji="1" lang="en-US" altLang="ja-JP" sz="1200">
              <a:solidFill>
                <a:schemeClr val="dk1"/>
              </a:solidFill>
              <a:effectLst/>
              <a:latin typeface="+mn-ea"/>
              <a:ea typeface="+mn-ea"/>
              <a:cs typeface="+mn-cs"/>
            </a:rPr>
            <a:t>3</a:t>
          </a:r>
          <a:r>
            <a:rPr kumimoji="1" lang="ja-JP" altLang="en-US" sz="1200">
              <a:solidFill>
                <a:schemeClr val="dk1"/>
              </a:solidFill>
              <a:effectLst/>
              <a:latin typeface="+mn-ea"/>
              <a:ea typeface="+mn-ea"/>
              <a:cs typeface="+mn-cs"/>
            </a:rPr>
            <a:t>次）</a:t>
          </a:r>
          <a:r>
            <a:rPr kumimoji="1" lang="ja-JP" altLang="ja-JP" sz="1200">
              <a:solidFill>
                <a:schemeClr val="dk1"/>
              </a:solidFill>
              <a:effectLst/>
              <a:latin typeface="+mn-ea"/>
              <a:ea typeface="+mn-ea"/>
              <a:cs typeface="+mn-cs"/>
            </a:rPr>
            <a:t>の職員数の目標値に至っておらず</a:t>
          </a:r>
          <a:r>
            <a:rPr kumimoji="1" lang="ja-JP" altLang="en-US"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28</a:t>
          </a:r>
          <a:r>
            <a:rPr kumimoji="1" lang="ja-JP" altLang="ja-JP" sz="1200">
              <a:solidFill>
                <a:schemeClr val="dk1"/>
              </a:solidFill>
              <a:effectLst/>
              <a:latin typeface="+mn-ea"/>
              <a:ea typeface="+mn-ea"/>
              <a:cs typeface="+mn-cs"/>
            </a:rPr>
            <a:t>年度の一般職員等数は前年度から１</a:t>
          </a:r>
          <a:r>
            <a:rPr kumimoji="1" lang="ja-JP" altLang="en-US" sz="1200">
              <a:solidFill>
                <a:schemeClr val="dk1"/>
              </a:solidFill>
              <a:effectLst/>
              <a:latin typeface="+mn-ea"/>
              <a:ea typeface="+mn-ea"/>
              <a:cs typeface="+mn-cs"/>
            </a:rPr>
            <a:t>の減少</a:t>
          </a:r>
          <a:r>
            <a:rPr kumimoji="1" lang="ja-JP" altLang="ja-JP" sz="1200">
              <a:solidFill>
                <a:schemeClr val="dk1"/>
              </a:solidFill>
              <a:effectLst/>
              <a:latin typeface="+mn-ea"/>
              <a:ea typeface="+mn-ea"/>
              <a:cs typeface="+mn-cs"/>
            </a:rPr>
            <a:t>とほぼ横ばいだが、再任用職員の積極的な採用等により人件費決算額としては前年度から約</a:t>
          </a:r>
          <a:r>
            <a:rPr kumimoji="1" lang="en-US" altLang="ja-JP" sz="1200">
              <a:solidFill>
                <a:schemeClr val="dk1"/>
              </a:solidFill>
              <a:effectLst/>
              <a:latin typeface="+mn-ea"/>
              <a:ea typeface="+mn-ea"/>
              <a:cs typeface="+mn-cs"/>
            </a:rPr>
            <a:t>4</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減少</a:t>
          </a:r>
          <a:r>
            <a:rPr kumimoji="1" lang="ja-JP" altLang="ja-JP" sz="1200">
              <a:solidFill>
                <a:schemeClr val="dk1"/>
              </a:solidFill>
              <a:effectLst/>
              <a:latin typeface="+mn-ea"/>
              <a:ea typeface="+mn-ea"/>
              <a:cs typeface="+mn-cs"/>
            </a:rPr>
            <a:t>となった</a:t>
          </a:r>
          <a:r>
            <a:rPr kumimoji="1" lang="ja-JP" altLang="en-US" sz="1200">
              <a:solidFill>
                <a:schemeClr val="dk1"/>
              </a:solidFill>
              <a:effectLst/>
              <a:latin typeface="+mn-ea"/>
              <a:ea typeface="+mn-ea"/>
              <a:cs typeface="+mn-cs"/>
            </a:rPr>
            <a:t>ものの、比率の分母となる経常一般財源等が</a:t>
          </a:r>
          <a:r>
            <a:rPr kumimoji="1" lang="en-US" altLang="ja-JP" sz="1200">
              <a:solidFill>
                <a:schemeClr val="dk1"/>
              </a:solidFill>
              <a:effectLst/>
              <a:latin typeface="+mn-ea"/>
              <a:ea typeface="+mn-ea"/>
              <a:cs typeface="+mn-cs"/>
            </a:rPr>
            <a:t>476</a:t>
          </a:r>
          <a:r>
            <a:rPr kumimoji="1" lang="ja-JP" altLang="en-US" sz="1200">
              <a:solidFill>
                <a:schemeClr val="dk1"/>
              </a:solidFill>
              <a:effectLst/>
              <a:latin typeface="+mn-ea"/>
              <a:ea typeface="+mn-ea"/>
              <a:cs typeface="+mn-cs"/>
            </a:rPr>
            <a:t>百万円減少したため、比率としては</a:t>
          </a:r>
          <a:r>
            <a:rPr kumimoji="1" lang="en-US" altLang="ja-JP" sz="1200">
              <a:solidFill>
                <a:schemeClr val="dk1"/>
              </a:solidFill>
              <a:effectLst/>
              <a:latin typeface="+mn-ea"/>
              <a:ea typeface="+mn-ea"/>
              <a:cs typeface="+mn-cs"/>
            </a:rPr>
            <a:t>0.1</a:t>
          </a:r>
          <a:r>
            <a:rPr kumimoji="1" lang="ja-JP" altLang="en-US" sz="1200">
              <a:solidFill>
                <a:schemeClr val="dk1"/>
              </a:solidFill>
              <a:effectLst/>
              <a:latin typeface="+mn-ea"/>
              <a:ea typeface="+mn-ea"/>
              <a:cs typeface="+mn-cs"/>
            </a:rPr>
            <a:t>ポイント上昇した。</a:t>
          </a:r>
          <a:endParaRPr lang="ja-JP" altLang="ja-JP" sz="1200">
            <a:effectLst/>
            <a:latin typeface="+mn-ea"/>
            <a:ea typeface="+mn-ea"/>
          </a:endParaRPr>
        </a:p>
        <a:p>
          <a:r>
            <a:rPr kumimoji="1" lang="ja-JP" altLang="ja-JP" sz="1200">
              <a:solidFill>
                <a:schemeClr val="dk1"/>
              </a:solidFill>
              <a:effectLst/>
              <a:latin typeface="+mn-ea"/>
              <a:ea typeface="+mn-ea"/>
              <a:cs typeface="+mn-cs"/>
            </a:rPr>
            <a:t>　</a:t>
          </a:r>
          <a:r>
            <a:rPr kumimoji="1" lang="ja-JP" altLang="en-US" sz="1200">
              <a:solidFill>
                <a:schemeClr val="dk1"/>
              </a:solidFill>
              <a:effectLst/>
              <a:latin typeface="+mn-ea"/>
              <a:ea typeface="+mn-ea"/>
              <a:cs typeface="+mn-cs"/>
            </a:rPr>
            <a:t>今後も</a:t>
          </a:r>
          <a:r>
            <a:rPr kumimoji="1" lang="ja-JP" altLang="ja-JP" sz="1200">
              <a:solidFill>
                <a:schemeClr val="dk1"/>
              </a:solidFill>
              <a:effectLst/>
              <a:latin typeface="+mn-ea"/>
              <a:ea typeface="+mn-ea"/>
              <a:cs typeface="+mn-cs"/>
            </a:rPr>
            <a:t>引き続き</a:t>
          </a:r>
          <a:r>
            <a:rPr kumimoji="1" lang="ja-JP" altLang="en-US" sz="1200">
              <a:solidFill>
                <a:schemeClr val="dk1"/>
              </a:solidFill>
              <a:effectLst/>
              <a:latin typeface="+mn-ea"/>
              <a:ea typeface="+mn-ea"/>
              <a:cs typeface="+mn-cs"/>
            </a:rPr>
            <a:t>仙北市</a:t>
          </a:r>
          <a:r>
            <a:rPr kumimoji="1" lang="ja-JP" altLang="ja-JP" sz="1200">
              <a:solidFill>
                <a:schemeClr val="dk1"/>
              </a:solidFill>
              <a:effectLst/>
              <a:latin typeface="+mn-ea"/>
              <a:ea typeface="+mn-ea"/>
              <a:cs typeface="+mn-cs"/>
            </a:rPr>
            <a:t>定員管理適正化計画</a:t>
          </a:r>
          <a:r>
            <a:rPr kumimoji="1" lang="ja-JP" altLang="en-US" sz="1200">
              <a:solidFill>
                <a:schemeClr val="dk1"/>
              </a:solidFill>
              <a:effectLst/>
              <a:latin typeface="+mn-ea"/>
              <a:ea typeface="+mn-ea"/>
              <a:cs typeface="+mn-cs"/>
            </a:rPr>
            <a:t>（第</a:t>
          </a:r>
          <a:r>
            <a:rPr kumimoji="1" lang="en-US" altLang="ja-JP" sz="1200">
              <a:solidFill>
                <a:schemeClr val="dk1"/>
              </a:solidFill>
              <a:effectLst/>
              <a:latin typeface="+mn-ea"/>
              <a:ea typeface="+mn-ea"/>
              <a:cs typeface="+mn-cs"/>
            </a:rPr>
            <a:t>3</a:t>
          </a:r>
          <a:r>
            <a:rPr kumimoji="1" lang="ja-JP" altLang="en-US" sz="1200">
              <a:solidFill>
                <a:schemeClr val="dk1"/>
              </a:solidFill>
              <a:effectLst/>
              <a:latin typeface="+mn-ea"/>
              <a:ea typeface="+mn-ea"/>
              <a:cs typeface="+mn-cs"/>
            </a:rPr>
            <a:t>次）</a:t>
          </a:r>
          <a:r>
            <a:rPr kumimoji="1" lang="ja-JP" altLang="ja-JP" sz="1200">
              <a:solidFill>
                <a:schemeClr val="dk1"/>
              </a:solidFill>
              <a:effectLst/>
              <a:latin typeface="+mn-ea"/>
              <a:ea typeface="+mn-ea"/>
              <a:cs typeface="+mn-cs"/>
            </a:rPr>
            <a:t>に基づく職員数の適正化により人件費の抑制に努め</a:t>
          </a:r>
          <a:r>
            <a:rPr kumimoji="1" lang="ja-JP" altLang="en-US" sz="1200">
              <a:solidFill>
                <a:schemeClr val="dk1"/>
              </a:solidFill>
              <a:effectLst/>
              <a:latin typeface="+mn-ea"/>
              <a:ea typeface="+mn-ea"/>
              <a:cs typeface="+mn-cs"/>
            </a:rPr>
            <a:t>る</a:t>
          </a:r>
          <a:r>
            <a:rPr kumimoji="1" lang="ja-JP" altLang="ja-JP" sz="1200">
              <a:solidFill>
                <a:schemeClr val="dk1"/>
              </a:solidFill>
              <a:effectLst/>
              <a:latin typeface="+mn-ea"/>
              <a:ea typeface="+mn-ea"/>
              <a:cs typeface="+mn-cs"/>
            </a:rPr>
            <a:t>。</a:t>
          </a:r>
          <a:endParaRPr lang="ja-JP" altLang="ja-JP" sz="12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157480</xdr:rowOff>
    </xdr:from>
    <xdr:to>
      <xdr:col>7</xdr:col>
      <xdr:colOff>15875</xdr:colOff>
      <xdr:row>36</xdr:row>
      <xdr:rowOff>165100</xdr:rowOff>
    </xdr:to>
    <xdr:cxnSp macro="">
      <xdr:nvCxnSpPr>
        <xdr:cNvPr id="66" name="直線コネクタ 65"/>
        <xdr:cNvCxnSpPr/>
      </xdr:nvCxnSpPr>
      <xdr:spPr>
        <a:xfrm>
          <a:off x="3987800" y="6329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157480</xdr:rowOff>
    </xdr:from>
    <xdr:to>
      <xdr:col>5</xdr:col>
      <xdr:colOff>549275</xdr:colOff>
      <xdr:row>37</xdr:row>
      <xdr:rowOff>69850</xdr:rowOff>
    </xdr:to>
    <xdr:cxnSp macro="">
      <xdr:nvCxnSpPr>
        <xdr:cNvPr id="69" name="直線コネクタ 68"/>
        <xdr:cNvCxnSpPr/>
      </xdr:nvCxnSpPr>
      <xdr:spPr>
        <a:xfrm flipV="1">
          <a:off x="3098800" y="63296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37</xdr:row>
      <xdr:rowOff>123190</xdr:rowOff>
    </xdr:to>
    <xdr:cxnSp macro="">
      <xdr:nvCxnSpPr>
        <xdr:cNvPr id="72" name="直線コネクタ 71"/>
        <xdr:cNvCxnSpPr/>
      </xdr:nvCxnSpPr>
      <xdr:spPr>
        <a:xfrm flipV="1">
          <a:off x="2209800" y="6413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123190</xdr:rowOff>
    </xdr:from>
    <xdr:to>
      <xdr:col>3</xdr:col>
      <xdr:colOff>142875</xdr:colOff>
      <xdr:row>38</xdr:row>
      <xdr:rowOff>20320</xdr:rowOff>
    </xdr:to>
    <xdr:cxnSp macro="">
      <xdr:nvCxnSpPr>
        <xdr:cNvPr id="75" name="直線コネクタ 74"/>
        <xdr:cNvCxnSpPr/>
      </xdr:nvCxnSpPr>
      <xdr:spPr>
        <a:xfrm flipV="1">
          <a:off x="1320800" y="6466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85" name="円/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130827</xdr:rowOff>
    </xdr:from>
    <xdr:ext cx="762000" cy="259045"/>
    <xdr:sp macro="" textlink="">
      <xdr:nvSpPr>
        <xdr:cNvPr id="86" name="人件費該当値テキスト"/>
        <xdr:cNvSpPr txBox="1"/>
      </xdr:nvSpPr>
      <xdr:spPr>
        <a:xfrm>
          <a:off x="4914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106680</xdr:rowOff>
    </xdr:from>
    <xdr:to>
      <xdr:col>5</xdr:col>
      <xdr:colOff>600075</xdr:colOff>
      <xdr:row>37</xdr:row>
      <xdr:rowOff>36830</xdr:rowOff>
    </xdr:to>
    <xdr:sp macro="" textlink="">
      <xdr:nvSpPr>
        <xdr:cNvPr id="87" name="円/楕円 86"/>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88" name="テキスト ボックス 87"/>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9" name="円/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90" name="テキスト ボックス 89"/>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72390</xdr:rowOff>
    </xdr:from>
    <xdr:to>
      <xdr:col>3</xdr:col>
      <xdr:colOff>193675</xdr:colOff>
      <xdr:row>38</xdr:row>
      <xdr:rowOff>2540</xdr:rowOff>
    </xdr:to>
    <xdr:sp macro="" textlink="">
      <xdr:nvSpPr>
        <xdr:cNvPr id="91" name="円/楕円 90"/>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158767</xdr:rowOff>
    </xdr:from>
    <xdr:ext cx="762000" cy="259045"/>
    <xdr:sp macro="" textlink="">
      <xdr:nvSpPr>
        <xdr:cNvPr id="92" name="テキスト ボックス 91"/>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140970</xdr:rowOff>
    </xdr:from>
    <xdr:to>
      <xdr:col>1</xdr:col>
      <xdr:colOff>676275</xdr:colOff>
      <xdr:row>38</xdr:row>
      <xdr:rowOff>71120</xdr:rowOff>
    </xdr:to>
    <xdr:sp macro="" textlink="">
      <xdr:nvSpPr>
        <xdr:cNvPr id="93" name="円/楕円 92"/>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55897</xdr:rowOff>
    </xdr:from>
    <xdr:ext cx="762000" cy="259045"/>
    <xdr:sp macro="" textlink="">
      <xdr:nvSpPr>
        <xdr:cNvPr id="94" name="テキスト ボックス 93"/>
        <xdr:cNvSpPr txBox="1"/>
      </xdr:nvSpPr>
      <xdr:spPr>
        <a:xfrm>
          <a:off x="939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施設の管理運営業務等の委託料が大半を占める。これまで、地方債発行の抑制等により多くの公共施設等の大規模修繕を実施してこられなかったことから、近年、老朽化によって生じた修繕に要する経費が増加傾向にある。</a:t>
          </a:r>
          <a:endParaRPr kumimoji="1" lang="en-US" altLang="ja-JP" sz="1100">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今後は仙北市公共施設等総合管理計画に基づき、大規模修繕等を計画的に実施し、経常的に必要となる修繕の発生頻度を抑える。また業務委託においては、</a:t>
          </a:r>
          <a:r>
            <a:rPr kumimoji="1" lang="ja-JP" altLang="ja-JP" sz="1100">
              <a:solidFill>
                <a:schemeClr val="dk1"/>
              </a:solidFill>
              <a:effectLst/>
              <a:latin typeface="+mn-ea"/>
              <a:ea typeface="+mn-ea"/>
              <a:cs typeface="+mn-cs"/>
            </a:rPr>
            <a:t>外部活力を積極的に活用しつつ、不要な事務事業の廃止を含めた抜本的な見直しに取り組み</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所要経費の削減を図る。</a:t>
          </a:r>
          <a:endParaRPr lang="ja-JP" altLang="ja-JP" sz="11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7257</xdr:rowOff>
    </xdr:from>
    <xdr:to>
      <xdr:col>24</xdr:col>
      <xdr:colOff>31750</xdr:colOff>
      <xdr:row>18</xdr:row>
      <xdr:rowOff>50800</xdr:rowOff>
    </xdr:to>
    <xdr:cxnSp macro="">
      <xdr:nvCxnSpPr>
        <xdr:cNvPr id="129" name="直線コネクタ 128"/>
        <xdr:cNvCxnSpPr/>
      </xdr:nvCxnSpPr>
      <xdr:spPr>
        <a:xfrm flipV="1">
          <a:off x="15671800" y="30933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132443</xdr:rowOff>
    </xdr:from>
    <xdr:to>
      <xdr:col>22</xdr:col>
      <xdr:colOff>565150</xdr:colOff>
      <xdr:row>18</xdr:row>
      <xdr:rowOff>50800</xdr:rowOff>
    </xdr:to>
    <xdr:cxnSp macro="">
      <xdr:nvCxnSpPr>
        <xdr:cNvPr id="132" name="直線コネクタ 131"/>
        <xdr:cNvCxnSpPr/>
      </xdr:nvCxnSpPr>
      <xdr:spPr>
        <a:xfrm>
          <a:off x="14782800" y="28756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107950</xdr:rowOff>
    </xdr:from>
    <xdr:to>
      <xdr:col>21</xdr:col>
      <xdr:colOff>361950</xdr:colOff>
      <xdr:row>16</xdr:row>
      <xdr:rowOff>132443</xdr:rowOff>
    </xdr:to>
    <xdr:cxnSp macro="">
      <xdr:nvCxnSpPr>
        <xdr:cNvPr id="135" name="直線コネクタ 134"/>
        <xdr:cNvCxnSpPr/>
      </xdr:nvCxnSpPr>
      <xdr:spPr>
        <a:xfrm>
          <a:off x="13893800" y="26797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107950</xdr:rowOff>
    </xdr:from>
    <xdr:to>
      <xdr:col>20</xdr:col>
      <xdr:colOff>158750</xdr:colOff>
      <xdr:row>15</xdr:row>
      <xdr:rowOff>107950</xdr:rowOff>
    </xdr:to>
    <xdr:cxnSp macro="">
      <xdr:nvCxnSpPr>
        <xdr:cNvPr id="138" name="直線コネクタ 137"/>
        <xdr:cNvCxnSpPr/>
      </xdr:nvCxnSpPr>
      <xdr:spPr>
        <a:xfrm>
          <a:off x="13004800" y="267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0" name="テキスト ボックス 139"/>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127907</xdr:rowOff>
    </xdr:from>
    <xdr:to>
      <xdr:col>24</xdr:col>
      <xdr:colOff>82550</xdr:colOff>
      <xdr:row>18</xdr:row>
      <xdr:rowOff>58057</xdr:rowOff>
    </xdr:to>
    <xdr:sp macro="" textlink="">
      <xdr:nvSpPr>
        <xdr:cNvPr id="148" name="円/楕円 147"/>
        <xdr:cNvSpPr/>
      </xdr:nvSpPr>
      <xdr:spPr>
        <a:xfrm>
          <a:off x="164592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99984</xdr:rowOff>
    </xdr:from>
    <xdr:ext cx="762000" cy="259045"/>
    <xdr:sp macro="" textlink="">
      <xdr:nvSpPr>
        <xdr:cNvPr id="149" name="物件費該当値テキスト"/>
        <xdr:cNvSpPr txBox="1"/>
      </xdr:nvSpPr>
      <xdr:spPr>
        <a:xfrm>
          <a:off x="16598900" y="301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0</xdr:rowOff>
    </xdr:from>
    <xdr:to>
      <xdr:col>22</xdr:col>
      <xdr:colOff>615950</xdr:colOff>
      <xdr:row>18</xdr:row>
      <xdr:rowOff>101600</xdr:rowOff>
    </xdr:to>
    <xdr:sp macro="" textlink="">
      <xdr:nvSpPr>
        <xdr:cNvPr id="150" name="円/楕円 149"/>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86377</xdr:rowOff>
    </xdr:from>
    <xdr:ext cx="736600" cy="259045"/>
    <xdr:sp macro="" textlink="">
      <xdr:nvSpPr>
        <xdr:cNvPr id="151" name="テキスト ボックス 150"/>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81643</xdr:rowOff>
    </xdr:from>
    <xdr:to>
      <xdr:col>21</xdr:col>
      <xdr:colOff>412750</xdr:colOff>
      <xdr:row>17</xdr:row>
      <xdr:rowOff>11793</xdr:rowOff>
    </xdr:to>
    <xdr:sp macro="" textlink="">
      <xdr:nvSpPr>
        <xdr:cNvPr id="152" name="円/楕円 151"/>
        <xdr:cNvSpPr/>
      </xdr:nvSpPr>
      <xdr:spPr>
        <a:xfrm>
          <a:off x="14732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21970</xdr:rowOff>
    </xdr:from>
    <xdr:ext cx="762000" cy="259045"/>
    <xdr:sp macro="" textlink="">
      <xdr:nvSpPr>
        <xdr:cNvPr id="153" name="テキスト ボックス 152"/>
        <xdr:cNvSpPr txBox="1"/>
      </xdr:nvSpPr>
      <xdr:spPr>
        <a:xfrm>
          <a:off x="14401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57150</xdr:rowOff>
    </xdr:from>
    <xdr:to>
      <xdr:col>20</xdr:col>
      <xdr:colOff>209550</xdr:colOff>
      <xdr:row>15</xdr:row>
      <xdr:rowOff>158750</xdr:rowOff>
    </xdr:to>
    <xdr:sp macro="" textlink="">
      <xdr:nvSpPr>
        <xdr:cNvPr id="154" name="円/楕円 153"/>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168927</xdr:rowOff>
    </xdr:from>
    <xdr:ext cx="762000" cy="259045"/>
    <xdr:sp macro="" textlink="">
      <xdr:nvSpPr>
        <xdr:cNvPr id="155" name="テキスト ボックス 154"/>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56" name="円/楕円 155"/>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57" name="テキスト ボックス 156"/>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　</a:t>
          </a:r>
          <a:r>
            <a:rPr kumimoji="1" lang="ja-JP" altLang="en-US" sz="1150">
              <a:latin typeface="+mn-ea"/>
              <a:ea typeface="+mn-ea"/>
            </a:rPr>
            <a:t>生活保護費が被保護者の手術数・入院数が減少したこと等により平成</a:t>
          </a:r>
          <a:r>
            <a:rPr kumimoji="1" lang="en-US" altLang="ja-JP" sz="1150">
              <a:latin typeface="+mn-ea"/>
              <a:ea typeface="+mn-ea"/>
            </a:rPr>
            <a:t>27</a:t>
          </a:r>
          <a:r>
            <a:rPr kumimoji="1" lang="ja-JP" altLang="en-US" sz="1150">
              <a:latin typeface="+mn-ea"/>
              <a:ea typeface="+mn-ea"/>
            </a:rPr>
            <a:t>年度決算から</a:t>
          </a:r>
          <a:r>
            <a:rPr kumimoji="1" lang="en-US" altLang="ja-JP" sz="1150">
              <a:latin typeface="+mn-ea"/>
              <a:ea typeface="+mn-ea"/>
            </a:rPr>
            <a:t>87,236</a:t>
          </a:r>
          <a:r>
            <a:rPr kumimoji="1" lang="ja-JP" altLang="en-US" sz="1150">
              <a:latin typeface="+mn-ea"/>
              <a:ea typeface="+mn-ea"/>
            </a:rPr>
            <a:t>千円減少した。一方、保育料に対する助成や在宅子育て支援など市単独施策にも積極的に取り組んでおり、平成</a:t>
          </a:r>
          <a:r>
            <a:rPr kumimoji="1" lang="en-US" altLang="ja-JP" sz="1150">
              <a:latin typeface="+mn-ea"/>
              <a:ea typeface="+mn-ea"/>
            </a:rPr>
            <a:t>28</a:t>
          </a:r>
          <a:r>
            <a:rPr kumimoji="1" lang="ja-JP" altLang="en-US" sz="1150">
              <a:latin typeface="+mn-ea"/>
              <a:ea typeface="+mn-ea"/>
            </a:rPr>
            <a:t>年度は新生児誕生祝支給事業（新生児</a:t>
          </a:r>
          <a:r>
            <a:rPr kumimoji="1" lang="en-US" altLang="ja-JP" sz="1150">
              <a:latin typeface="+mn-ea"/>
              <a:ea typeface="+mn-ea"/>
            </a:rPr>
            <a:t>1</a:t>
          </a:r>
          <a:r>
            <a:rPr kumimoji="1" lang="ja-JP" altLang="en-US" sz="1150">
              <a:latin typeface="+mn-ea"/>
              <a:ea typeface="+mn-ea"/>
            </a:rPr>
            <a:t>人当たり</a:t>
          </a:r>
          <a:r>
            <a:rPr kumimoji="1" lang="en-US" altLang="ja-JP" sz="1150">
              <a:latin typeface="+mn-ea"/>
              <a:ea typeface="+mn-ea"/>
            </a:rPr>
            <a:t>3</a:t>
          </a:r>
          <a:r>
            <a:rPr kumimoji="1" lang="ja-JP" altLang="en-US" sz="1150">
              <a:latin typeface="+mn-ea"/>
              <a:ea typeface="+mn-ea"/>
            </a:rPr>
            <a:t>万円の現金給付）を新規で実施したこと等により、比率は前年度から</a:t>
          </a:r>
          <a:r>
            <a:rPr kumimoji="1" lang="en-US" altLang="ja-JP" sz="1150">
              <a:latin typeface="+mn-ea"/>
              <a:ea typeface="+mn-ea"/>
            </a:rPr>
            <a:t>0.2</a:t>
          </a:r>
          <a:r>
            <a:rPr kumimoji="1" lang="ja-JP" altLang="en-US" sz="1150">
              <a:latin typeface="+mn-ea"/>
              <a:ea typeface="+mn-ea"/>
            </a:rPr>
            <a:t>ポイント増加したが、類似団体平均、全国平均及び秋田県平均を下回っている。</a:t>
          </a:r>
          <a:endParaRPr kumimoji="1" lang="en-US" altLang="ja-JP" sz="1150">
            <a:latin typeface="+mn-ea"/>
            <a:ea typeface="+mn-ea"/>
          </a:endParaRPr>
        </a:p>
        <a:p>
          <a:r>
            <a:rPr kumimoji="1" lang="ja-JP" altLang="en-US" sz="1150">
              <a:latin typeface="+mn-ea"/>
              <a:ea typeface="+mn-ea"/>
            </a:rPr>
            <a:t>　今後も他の経費とのバランスに配慮しつつ、市民のニーズを注視しながら必要な施策を着実に実施する。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97065</xdr:rowOff>
    </xdr:from>
    <xdr:to>
      <xdr:col>7</xdr:col>
      <xdr:colOff>15875</xdr:colOff>
      <xdr:row>55</xdr:row>
      <xdr:rowOff>118835</xdr:rowOff>
    </xdr:to>
    <xdr:cxnSp macro="">
      <xdr:nvCxnSpPr>
        <xdr:cNvPr id="192" name="直線コネクタ 191"/>
        <xdr:cNvCxnSpPr/>
      </xdr:nvCxnSpPr>
      <xdr:spPr>
        <a:xfrm>
          <a:off x="3987800" y="95268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97065</xdr:rowOff>
    </xdr:from>
    <xdr:to>
      <xdr:col>5</xdr:col>
      <xdr:colOff>549275</xdr:colOff>
      <xdr:row>55</xdr:row>
      <xdr:rowOff>107950</xdr:rowOff>
    </xdr:to>
    <xdr:cxnSp macro="">
      <xdr:nvCxnSpPr>
        <xdr:cNvPr id="195" name="直線コネクタ 194"/>
        <xdr:cNvCxnSpPr/>
      </xdr:nvCxnSpPr>
      <xdr:spPr>
        <a:xfrm flipV="1">
          <a:off x="3098800" y="9526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7" name="テキスト ボックス 196"/>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64407</xdr:rowOff>
    </xdr:from>
    <xdr:to>
      <xdr:col>4</xdr:col>
      <xdr:colOff>346075</xdr:colOff>
      <xdr:row>55</xdr:row>
      <xdr:rowOff>107950</xdr:rowOff>
    </xdr:to>
    <xdr:cxnSp macro="">
      <xdr:nvCxnSpPr>
        <xdr:cNvPr id="198" name="直線コネクタ 197"/>
        <xdr:cNvCxnSpPr/>
      </xdr:nvCxnSpPr>
      <xdr:spPr>
        <a:xfrm>
          <a:off x="2209800" y="9494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53522</xdr:rowOff>
    </xdr:from>
    <xdr:to>
      <xdr:col>3</xdr:col>
      <xdr:colOff>142875</xdr:colOff>
      <xdr:row>55</xdr:row>
      <xdr:rowOff>64407</xdr:rowOff>
    </xdr:to>
    <xdr:cxnSp macro="">
      <xdr:nvCxnSpPr>
        <xdr:cNvPr id="201" name="直線コネクタ 200"/>
        <xdr:cNvCxnSpPr/>
      </xdr:nvCxnSpPr>
      <xdr:spPr>
        <a:xfrm>
          <a:off x="1320800" y="9483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5" name="テキスト ボックス 204"/>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68035</xdr:rowOff>
    </xdr:from>
    <xdr:to>
      <xdr:col>7</xdr:col>
      <xdr:colOff>66675</xdr:colOff>
      <xdr:row>55</xdr:row>
      <xdr:rowOff>169635</xdr:rowOff>
    </xdr:to>
    <xdr:sp macro="" textlink="">
      <xdr:nvSpPr>
        <xdr:cNvPr id="211" name="円/楕円 210"/>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84562</xdr:rowOff>
    </xdr:from>
    <xdr:ext cx="762000" cy="259045"/>
    <xdr:sp macro="" textlink="">
      <xdr:nvSpPr>
        <xdr:cNvPr id="212"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46265</xdr:rowOff>
    </xdr:from>
    <xdr:to>
      <xdr:col>5</xdr:col>
      <xdr:colOff>600075</xdr:colOff>
      <xdr:row>55</xdr:row>
      <xdr:rowOff>147865</xdr:rowOff>
    </xdr:to>
    <xdr:sp macro="" textlink="">
      <xdr:nvSpPr>
        <xdr:cNvPr id="213" name="円/楕円 212"/>
        <xdr:cNvSpPr/>
      </xdr:nvSpPr>
      <xdr:spPr>
        <a:xfrm>
          <a:off x="3937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158042</xdr:rowOff>
    </xdr:from>
    <xdr:ext cx="736600" cy="259045"/>
    <xdr:sp macro="" textlink="">
      <xdr:nvSpPr>
        <xdr:cNvPr id="214" name="テキスト ボックス 213"/>
        <xdr:cNvSpPr txBox="1"/>
      </xdr:nvSpPr>
      <xdr:spPr>
        <a:xfrm>
          <a:off x="3606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15" name="円/楕円 214"/>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216" name="テキスト ボックス 215"/>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13607</xdr:rowOff>
    </xdr:from>
    <xdr:to>
      <xdr:col>3</xdr:col>
      <xdr:colOff>193675</xdr:colOff>
      <xdr:row>55</xdr:row>
      <xdr:rowOff>115207</xdr:rowOff>
    </xdr:to>
    <xdr:sp macro="" textlink="">
      <xdr:nvSpPr>
        <xdr:cNvPr id="217" name="円/楕円 216"/>
        <xdr:cNvSpPr/>
      </xdr:nvSpPr>
      <xdr:spPr>
        <a:xfrm>
          <a:off x="2159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218" name="テキスト ボックス 217"/>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19" name="円/楕円 218"/>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114499</xdr:rowOff>
    </xdr:from>
    <xdr:ext cx="762000" cy="259045"/>
    <xdr:sp macro="" textlink="">
      <xdr:nvSpPr>
        <xdr:cNvPr id="220" name="テキスト ボックス 219"/>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下水道事業特別会計などの他会計に対する赤字補填的な繰出金が多額であることが、類似団体平均を上回っている要因と考えられる。</a:t>
          </a:r>
          <a:endParaRPr kumimoji="1" lang="en-US" altLang="ja-JP" sz="1200">
            <a:latin typeface="ＭＳ Ｐゴシック"/>
          </a:endParaRPr>
        </a:p>
        <a:p>
          <a:r>
            <a:rPr kumimoji="1" lang="ja-JP" altLang="en-US" sz="1200">
              <a:latin typeface="ＭＳ Ｐゴシック"/>
            </a:rPr>
            <a:t>　</a:t>
          </a:r>
          <a:r>
            <a:rPr kumimoji="1" lang="en-US" altLang="ja-JP" sz="1200">
              <a:latin typeface="ＭＳ Ｐゴシック"/>
            </a:rPr>
            <a:t>2020</a:t>
          </a:r>
          <a:r>
            <a:rPr kumimoji="1" lang="ja-JP" altLang="en-US" sz="1200">
              <a:latin typeface="ＭＳ Ｐゴシック"/>
            </a:rPr>
            <a:t>年度には、下水道事業特別会計、集落排水事業特別会計及び浄化槽事業特別会計が公営企業法適用（全部）企業会計に移行する予定であり、今後、独立採算の原則に基づいたより効率的な経営が求められる。</a:t>
          </a:r>
          <a:endParaRPr kumimoji="1" lang="en-US" altLang="ja-JP" sz="1200">
            <a:latin typeface="ＭＳ Ｐゴシック"/>
          </a:endParaRPr>
        </a:p>
        <a:p>
          <a:r>
            <a:rPr kumimoji="1" lang="ja-JP" altLang="en-US" sz="1200">
              <a:latin typeface="ＭＳ Ｐゴシック"/>
            </a:rPr>
            <a:t>　各特別会計においては、経費を節減するとともに料金の適正化を図り、普通会計の負担を軽減するよう努める。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115570</xdr:rowOff>
    </xdr:from>
    <xdr:to>
      <xdr:col>24</xdr:col>
      <xdr:colOff>31750</xdr:colOff>
      <xdr:row>56</xdr:row>
      <xdr:rowOff>20320</xdr:rowOff>
    </xdr:to>
    <xdr:cxnSp macro="">
      <xdr:nvCxnSpPr>
        <xdr:cNvPr id="253" name="直線コネクタ 252"/>
        <xdr:cNvCxnSpPr/>
      </xdr:nvCxnSpPr>
      <xdr:spPr>
        <a:xfrm>
          <a:off x="15671800" y="95453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54610</xdr:rowOff>
    </xdr:from>
    <xdr:to>
      <xdr:col>22</xdr:col>
      <xdr:colOff>565150</xdr:colOff>
      <xdr:row>55</xdr:row>
      <xdr:rowOff>115570</xdr:rowOff>
    </xdr:to>
    <xdr:cxnSp macro="">
      <xdr:nvCxnSpPr>
        <xdr:cNvPr id="256" name="直線コネクタ 255"/>
        <xdr:cNvCxnSpPr/>
      </xdr:nvCxnSpPr>
      <xdr:spPr>
        <a:xfrm>
          <a:off x="14782800" y="9484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58" name="テキスト ボックス 257"/>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134620</xdr:rowOff>
    </xdr:from>
    <xdr:to>
      <xdr:col>21</xdr:col>
      <xdr:colOff>361950</xdr:colOff>
      <xdr:row>55</xdr:row>
      <xdr:rowOff>54610</xdr:rowOff>
    </xdr:to>
    <xdr:cxnSp macro="">
      <xdr:nvCxnSpPr>
        <xdr:cNvPr id="259" name="直線コネクタ 258"/>
        <xdr:cNvCxnSpPr/>
      </xdr:nvCxnSpPr>
      <xdr:spPr>
        <a:xfrm>
          <a:off x="13893800" y="93929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69867</xdr:rowOff>
    </xdr:from>
    <xdr:ext cx="762000" cy="259045"/>
    <xdr:sp macro="" textlink="">
      <xdr:nvSpPr>
        <xdr:cNvPr id="261" name="テキスト ボックス 260"/>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119380</xdr:rowOff>
    </xdr:from>
    <xdr:to>
      <xdr:col>20</xdr:col>
      <xdr:colOff>158750</xdr:colOff>
      <xdr:row>54</xdr:row>
      <xdr:rowOff>134620</xdr:rowOff>
    </xdr:to>
    <xdr:cxnSp macro="">
      <xdr:nvCxnSpPr>
        <xdr:cNvPr id="262" name="直線コネクタ 261"/>
        <xdr:cNvCxnSpPr/>
      </xdr:nvCxnSpPr>
      <xdr:spPr>
        <a:xfrm>
          <a:off x="13004800" y="9377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64" name="テキスト ボックス 263"/>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6" name="テキスト ボックス 265"/>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140970</xdr:rowOff>
    </xdr:from>
    <xdr:to>
      <xdr:col>24</xdr:col>
      <xdr:colOff>82550</xdr:colOff>
      <xdr:row>56</xdr:row>
      <xdr:rowOff>71120</xdr:rowOff>
    </xdr:to>
    <xdr:sp macro="" textlink="">
      <xdr:nvSpPr>
        <xdr:cNvPr id="272" name="円/楕円 271"/>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113047</xdr:rowOff>
    </xdr:from>
    <xdr:ext cx="762000" cy="259045"/>
    <xdr:sp macro="" textlink="">
      <xdr:nvSpPr>
        <xdr:cNvPr id="273" name="その他該当値テキスト"/>
        <xdr:cNvSpPr txBox="1"/>
      </xdr:nvSpPr>
      <xdr:spPr>
        <a:xfrm>
          <a:off x="165989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64770</xdr:rowOff>
    </xdr:from>
    <xdr:to>
      <xdr:col>22</xdr:col>
      <xdr:colOff>615950</xdr:colOff>
      <xdr:row>55</xdr:row>
      <xdr:rowOff>166370</xdr:rowOff>
    </xdr:to>
    <xdr:sp macro="" textlink="">
      <xdr:nvSpPr>
        <xdr:cNvPr id="274" name="円/楕円 273"/>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151147</xdr:rowOff>
    </xdr:from>
    <xdr:ext cx="736600" cy="259045"/>
    <xdr:sp macro="" textlink="">
      <xdr:nvSpPr>
        <xdr:cNvPr id="275" name="テキスト ボックス 274"/>
        <xdr:cNvSpPr txBox="1"/>
      </xdr:nvSpPr>
      <xdr:spPr>
        <a:xfrm>
          <a:off x="15290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3810</xdr:rowOff>
    </xdr:from>
    <xdr:to>
      <xdr:col>21</xdr:col>
      <xdr:colOff>412750</xdr:colOff>
      <xdr:row>55</xdr:row>
      <xdr:rowOff>105410</xdr:rowOff>
    </xdr:to>
    <xdr:sp macro="" textlink="">
      <xdr:nvSpPr>
        <xdr:cNvPr id="276" name="円/楕円 275"/>
        <xdr:cNvSpPr/>
      </xdr:nvSpPr>
      <xdr:spPr>
        <a:xfrm>
          <a:off x="14732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90187</xdr:rowOff>
    </xdr:from>
    <xdr:ext cx="762000" cy="259045"/>
    <xdr:sp macro="" textlink="">
      <xdr:nvSpPr>
        <xdr:cNvPr id="277" name="テキスト ボックス 276"/>
        <xdr:cNvSpPr txBox="1"/>
      </xdr:nvSpPr>
      <xdr:spPr>
        <a:xfrm>
          <a:off x="14401800" y="951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83820</xdr:rowOff>
    </xdr:from>
    <xdr:to>
      <xdr:col>20</xdr:col>
      <xdr:colOff>209550</xdr:colOff>
      <xdr:row>55</xdr:row>
      <xdr:rowOff>13970</xdr:rowOff>
    </xdr:to>
    <xdr:sp macro="" textlink="">
      <xdr:nvSpPr>
        <xdr:cNvPr id="278" name="円/楕円 277"/>
        <xdr:cNvSpPr/>
      </xdr:nvSpPr>
      <xdr:spPr>
        <a:xfrm>
          <a:off x="13843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24147</xdr:rowOff>
    </xdr:from>
    <xdr:ext cx="762000" cy="259045"/>
    <xdr:sp macro="" textlink="">
      <xdr:nvSpPr>
        <xdr:cNvPr id="279" name="テキスト ボックス 278"/>
        <xdr:cNvSpPr txBox="1"/>
      </xdr:nvSpPr>
      <xdr:spPr>
        <a:xfrm>
          <a:off x="13512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68580</xdr:rowOff>
    </xdr:from>
    <xdr:to>
      <xdr:col>19</xdr:col>
      <xdr:colOff>6350</xdr:colOff>
      <xdr:row>54</xdr:row>
      <xdr:rowOff>170180</xdr:rowOff>
    </xdr:to>
    <xdr:sp macro="" textlink="">
      <xdr:nvSpPr>
        <xdr:cNvPr id="280" name="円/楕円 279"/>
        <xdr:cNvSpPr/>
      </xdr:nvSpPr>
      <xdr:spPr>
        <a:xfrm>
          <a:off x="12954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8907</xdr:rowOff>
    </xdr:from>
    <xdr:ext cx="762000" cy="259045"/>
    <xdr:sp macro="" textlink="">
      <xdr:nvSpPr>
        <xdr:cNvPr id="281" name="テキスト ボックス 280"/>
        <xdr:cNvSpPr txBox="1"/>
      </xdr:nvSpPr>
      <xdr:spPr>
        <a:xfrm>
          <a:off x="12623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00">
              <a:latin typeface="ＭＳ Ｐゴシック"/>
            </a:rPr>
            <a:t>病院事業会計補助金、大曲仙北広域市町村圏組合負担金が大半を占める。</a:t>
          </a:r>
          <a:r>
            <a:rPr kumimoji="1" lang="ja-JP" altLang="ja-JP" sz="1100">
              <a:solidFill>
                <a:schemeClr val="dk1"/>
              </a:solidFill>
              <a:effectLst/>
              <a:latin typeface="+mn-lt"/>
              <a:ea typeface="+mn-ea"/>
              <a:cs typeface="+mn-cs"/>
            </a:rPr>
            <a:t>病院事業会計補助金は、</a:t>
          </a:r>
          <a:r>
            <a:rPr kumimoji="1" lang="ja-JP" altLang="en-US" sz="1100">
              <a:solidFill>
                <a:schemeClr val="dk1"/>
              </a:solidFill>
              <a:effectLst/>
              <a:latin typeface="+mn-lt"/>
              <a:ea typeface="+mn-ea"/>
              <a:cs typeface="+mn-cs"/>
            </a:rPr>
            <a:t>市の繰出基準の改定など</a:t>
          </a:r>
          <a:r>
            <a:rPr kumimoji="1" lang="ja-JP" altLang="ja-JP" sz="1100">
              <a:solidFill>
                <a:schemeClr val="dk1"/>
              </a:solidFill>
              <a:effectLst/>
              <a:latin typeface="+mn-lt"/>
              <a:ea typeface="+mn-ea"/>
              <a:cs typeface="+mn-cs"/>
            </a:rPr>
            <a:t>補助金額の算定方法の見直しにより、今後、大幅に増加することが想定されている。</a:t>
          </a:r>
          <a:r>
            <a:rPr kumimoji="1" lang="ja-JP" altLang="en-US" sz="1100">
              <a:solidFill>
                <a:schemeClr val="dk1"/>
              </a:solidFill>
              <a:effectLst/>
              <a:latin typeface="+mn-lt"/>
              <a:ea typeface="+mn-ea"/>
              <a:cs typeface="+mn-cs"/>
            </a:rPr>
            <a:t>大曲仙北広域市町村圏組合は、</a:t>
          </a:r>
          <a:r>
            <a:rPr kumimoji="1" lang="ja-JP" altLang="en-US" sz="1100">
              <a:latin typeface="ＭＳ Ｐゴシック"/>
            </a:rPr>
            <a:t>常備消防費における人件費などの所要経費の増加等に伴い負担金の額についても増加傾向にある。</a:t>
          </a:r>
          <a:endParaRPr kumimoji="1" lang="en-US" altLang="ja-JP" sz="1100">
            <a:latin typeface="ＭＳ Ｐゴシック"/>
          </a:endParaRPr>
        </a:p>
        <a:p>
          <a:r>
            <a:rPr kumimoji="1" lang="ja-JP" altLang="en-US" sz="1100">
              <a:latin typeface="ＭＳ Ｐゴシック"/>
            </a:rPr>
            <a:t>　上記事由により総額の削減は困難であるが、他の補助金等については廃止・縮小を含めた抜本的な見直しを図り、総額の増大を可能な限り抑制する。</a:t>
          </a:r>
          <a:endParaRPr kumimoji="1" lang="en-US" altLang="ja-JP" sz="11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xdr:rowOff>
    </xdr:from>
    <xdr:to>
      <xdr:col>24</xdr:col>
      <xdr:colOff>31750</xdr:colOff>
      <xdr:row>36</xdr:row>
      <xdr:rowOff>72136</xdr:rowOff>
    </xdr:to>
    <xdr:cxnSp macro="">
      <xdr:nvCxnSpPr>
        <xdr:cNvPr id="311" name="直線コネクタ 310"/>
        <xdr:cNvCxnSpPr/>
      </xdr:nvCxnSpPr>
      <xdr:spPr>
        <a:xfrm>
          <a:off x="15671800" y="618490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152146</xdr:rowOff>
    </xdr:from>
    <xdr:to>
      <xdr:col>22</xdr:col>
      <xdr:colOff>565150</xdr:colOff>
      <xdr:row>36</xdr:row>
      <xdr:rowOff>12700</xdr:rowOff>
    </xdr:to>
    <xdr:cxnSp macro="">
      <xdr:nvCxnSpPr>
        <xdr:cNvPr id="314" name="直線コネクタ 313"/>
        <xdr:cNvCxnSpPr/>
      </xdr:nvCxnSpPr>
      <xdr:spPr>
        <a:xfrm>
          <a:off x="14782800" y="6152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6" name="テキスト ボックス 315"/>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138430</xdr:rowOff>
    </xdr:from>
    <xdr:to>
      <xdr:col>21</xdr:col>
      <xdr:colOff>361950</xdr:colOff>
      <xdr:row>35</xdr:row>
      <xdr:rowOff>152146</xdr:rowOff>
    </xdr:to>
    <xdr:cxnSp macro="">
      <xdr:nvCxnSpPr>
        <xdr:cNvPr id="317" name="直線コネクタ 316"/>
        <xdr:cNvCxnSpPr/>
      </xdr:nvCxnSpPr>
      <xdr:spPr>
        <a:xfrm>
          <a:off x="13893800" y="61391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138430</xdr:rowOff>
    </xdr:from>
    <xdr:to>
      <xdr:col>20</xdr:col>
      <xdr:colOff>158750</xdr:colOff>
      <xdr:row>35</xdr:row>
      <xdr:rowOff>138430</xdr:rowOff>
    </xdr:to>
    <xdr:cxnSp macro="">
      <xdr:nvCxnSpPr>
        <xdr:cNvPr id="320" name="直線コネクタ 319"/>
        <xdr:cNvCxnSpPr/>
      </xdr:nvCxnSpPr>
      <xdr:spPr>
        <a:xfrm>
          <a:off x="13004800" y="6139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30" name="円/楕円 329"/>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164863</xdr:rowOff>
    </xdr:from>
    <xdr:ext cx="762000" cy="259045"/>
    <xdr:sp macro="" textlink="">
      <xdr:nvSpPr>
        <xdr:cNvPr id="331" name="補助費等該当値テキスト"/>
        <xdr:cNvSpPr txBox="1"/>
      </xdr:nvSpPr>
      <xdr:spPr>
        <a:xfrm>
          <a:off x="16598900" y="616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133350</xdr:rowOff>
    </xdr:from>
    <xdr:to>
      <xdr:col>22</xdr:col>
      <xdr:colOff>615950</xdr:colOff>
      <xdr:row>36</xdr:row>
      <xdr:rowOff>63500</xdr:rowOff>
    </xdr:to>
    <xdr:sp macro="" textlink="">
      <xdr:nvSpPr>
        <xdr:cNvPr id="332" name="円/楕円 331"/>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73677</xdr:rowOff>
    </xdr:from>
    <xdr:ext cx="736600" cy="259045"/>
    <xdr:sp macro="" textlink="">
      <xdr:nvSpPr>
        <xdr:cNvPr id="333" name="テキスト ボックス 332"/>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101346</xdr:rowOff>
    </xdr:from>
    <xdr:to>
      <xdr:col>21</xdr:col>
      <xdr:colOff>412750</xdr:colOff>
      <xdr:row>36</xdr:row>
      <xdr:rowOff>31496</xdr:rowOff>
    </xdr:to>
    <xdr:sp macro="" textlink="">
      <xdr:nvSpPr>
        <xdr:cNvPr id="334" name="円/楕円 333"/>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41673</xdr:rowOff>
    </xdr:from>
    <xdr:ext cx="762000" cy="259045"/>
    <xdr:sp macro="" textlink="">
      <xdr:nvSpPr>
        <xdr:cNvPr id="335" name="テキスト ボックス 334"/>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87630</xdr:rowOff>
    </xdr:from>
    <xdr:to>
      <xdr:col>20</xdr:col>
      <xdr:colOff>209550</xdr:colOff>
      <xdr:row>36</xdr:row>
      <xdr:rowOff>17780</xdr:rowOff>
    </xdr:to>
    <xdr:sp macro="" textlink="">
      <xdr:nvSpPr>
        <xdr:cNvPr id="336" name="円/楕円 335"/>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27957</xdr:rowOff>
    </xdr:from>
    <xdr:ext cx="762000" cy="259045"/>
    <xdr:sp macro="" textlink="">
      <xdr:nvSpPr>
        <xdr:cNvPr id="337" name="テキスト ボックス 336"/>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87630</xdr:rowOff>
    </xdr:from>
    <xdr:to>
      <xdr:col>19</xdr:col>
      <xdr:colOff>6350</xdr:colOff>
      <xdr:row>36</xdr:row>
      <xdr:rowOff>17780</xdr:rowOff>
    </xdr:to>
    <xdr:sp macro="" textlink="">
      <xdr:nvSpPr>
        <xdr:cNvPr id="338" name="円/楕円 337"/>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27957</xdr:rowOff>
    </xdr:from>
    <xdr:ext cx="762000" cy="259045"/>
    <xdr:sp macro="" textlink="">
      <xdr:nvSpPr>
        <xdr:cNvPr id="339" name="テキスト ボックス 338"/>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a:t>
          </a:r>
          <a:r>
            <a:rPr kumimoji="1" lang="ja-JP" altLang="en-US" sz="1300">
              <a:solidFill>
                <a:schemeClr val="dk1"/>
              </a:solidFill>
              <a:effectLst/>
              <a:latin typeface="+mn-ea"/>
              <a:ea typeface="+mn-ea"/>
              <a:cs typeface="+mn-cs"/>
            </a:rPr>
            <a:t>仙北市</a:t>
          </a:r>
          <a:r>
            <a:rPr kumimoji="1" lang="ja-JP" altLang="ja-JP" sz="1300">
              <a:solidFill>
                <a:schemeClr val="dk1"/>
              </a:solidFill>
              <a:effectLst/>
              <a:latin typeface="+mn-ea"/>
              <a:ea typeface="+mn-ea"/>
              <a:cs typeface="+mn-cs"/>
            </a:rPr>
            <a:t>公債費</a:t>
          </a:r>
          <a:r>
            <a:rPr kumimoji="1" lang="ja-JP" altLang="en-US" sz="1300">
              <a:solidFill>
                <a:schemeClr val="dk1"/>
              </a:solidFill>
              <a:effectLst/>
              <a:latin typeface="+mn-ea"/>
              <a:ea typeface="+mn-ea"/>
              <a:cs typeface="+mn-cs"/>
            </a:rPr>
            <a:t>適正化</a:t>
          </a:r>
          <a:r>
            <a:rPr kumimoji="1" lang="ja-JP" altLang="ja-JP" sz="1300">
              <a:solidFill>
                <a:schemeClr val="dk1"/>
              </a:solidFill>
              <a:effectLst/>
              <a:latin typeface="+mn-ea"/>
              <a:ea typeface="+mn-ea"/>
              <a:cs typeface="+mn-cs"/>
            </a:rPr>
            <a:t>計画</a:t>
          </a:r>
          <a:r>
            <a:rPr kumimoji="1" lang="ja-JP" altLang="en-US" sz="1300">
              <a:solidFill>
                <a:schemeClr val="dk1"/>
              </a:solidFill>
              <a:effectLst/>
              <a:latin typeface="+mn-ea"/>
              <a:ea typeface="+mn-ea"/>
              <a:cs typeface="+mn-cs"/>
            </a:rPr>
            <a:t>の策定時</a:t>
          </a:r>
          <a:r>
            <a:rPr kumimoji="1" lang="ja-JP" altLang="ja-JP" sz="1300">
              <a:solidFill>
                <a:schemeClr val="dk1"/>
              </a:solidFill>
              <a:effectLst/>
              <a:latin typeface="+mn-ea"/>
              <a:ea typeface="+mn-ea"/>
              <a:cs typeface="+mn-cs"/>
            </a:rPr>
            <a:t>から引き続き地方債発行の抑制に努めており</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公債費決算額は前年度比</a:t>
          </a:r>
          <a:r>
            <a:rPr kumimoji="1" lang="en-US" altLang="ja-JP" sz="1300">
              <a:solidFill>
                <a:schemeClr val="dk1"/>
              </a:solidFill>
              <a:effectLst/>
              <a:latin typeface="+mn-ea"/>
              <a:ea typeface="+mn-ea"/>
              <a:cs typeface="+mn-cs"/>
            </a:rPr>
            <a:t>195,778</a:t>
          </a:r>
          <a:r>
            <a:rPr kumimoji="1" lang="ja-JP" altLang="ja-JP" sz="1300">
              <a:solidFill>
                <a:schemeClr val="dk1"/>
              </a:solidFill>
              <a:effectLst/>
              <a:latin typeface="+mn-ea"/>
              <a:ea typeface="+mn-ea"/>
              <a:cs typeface="+mn-cs"/>
            </a:rPr>
            <a:t>千円の</a:t>
          </a:r>
          <a:r>
            <a:rPr kumimoji="1" lang="ja-JP" altLang="en-US" sz="1300">
              <a:solidFill>
                <a:schemeClr val="dk1"/>
              </a:solidFill>
              <a:effectLst/>
              <a:latin typeface="+mn-ea"/>
              <a:ea typeface="+mn-ea"/>
              <a:cs typeface="+mn-cs"/>
            </a:rPr>
            <a:t>減少</a:t>
          </a:r>
          <a:r>
            <a:rPr kumimoji="1" lang="ja-JP" altLang="ja-JP" sz="1300">
              <a:solidFill>
                <a:schemeClr val="dk1"/>
              </a:solidFill>
              <a:effectLst/>
              <a:latin typeface="+mn-ea"/>
              <a:ea typeface="+mn-ea"/>
              <a:cs typeface="+mn-cs"/>
            </a:rPr>
            <a:t>、経常経費に占める割合としても</a:t>
          </a:r>
          <a:r>
            <a:rPr kumimoji="1" lang="en-US" altLang="ja-JP" sz="1300">
              <a:solidFill>
                <a:schemeClr val="dk1"/>
              </a:solidFill>
              <a:effectLst/>
              <a:latin typeface="+mn-ea"/>
              <a:ea typeface="+mn-ea"/>
              <a:cs typeface="+mn-cs"/>
            </a:rPr>
            <a:t>1.1</a:t>
          </a:r>
          <a:r>
            <a:rPr kumimoji="1" lang="ja-JP" altLang="ja-JP" sz="1300">
              <a:solidFill>
                <a:schemeClr val="dk1"/>
              </a:solidFill>
              <a:effectLst/>
              <a:latin typeface="+mn-ea"/>
              <a:ea typeface="+mn-ea"/>
              <a:cs typeface="+mn-cs"/>
            </a:rPr>
            <a:t>ポイントの</a:t>
          </a:r>
          <a:r>
            <a:rPr kumimoji="1" lang="ja-JP" altLang="en-US" sz="1300">
              <a:solidFill>
                <a:schemeClr val="dk1"/>
              </a:solidFill>
              <a:effectLst/>
              <a:latin typeface="+mn-ea"/>
              <a:ea typeface="+mn-ea"/>
              <a:cs typeface="+mn-cs"/>
            </a:rPr>
            <a:t>減少</a:t>
          </a:r>
          <a:r>
            <a:rPr kumimoji="1" lang="ja-JP" altLang="ja-JP" sz="1300">
              <a:solidFill>
                <a:schemeClr val="dk1"/>
              </a:solidFill>
              <a:effectLst/>
              <a:latin typeface="+mn-ea"/>
              <a:ea typeface="+mn-ea"/>
              <a:cs typeface="+mn-cs"/>
            </a:rPr>
            <a:t>となった。</a:t>
          </a:r>
          <a:endParaRPr lang="ja-JP" altLang="ja-JP" sz="1300">
            <a:effectLst/>
            <a:latin typeface="+mn-ea"/>
            <a:ea typeface="+mn-ea"/>
          </a:endParaRPr>
        </a:p>
        <a:p>
          <a:r>
            <a:rPr kumimoji="1" lang="ja-JP" altLang="ja-JP" sz="1300">
              <a:solidFill>
                <a:schemeClr val="dk1"/>
              </a:solidFill>
              <a:effectLst/>
              <a:latin typeface="+mn-ea"/>
              <a:ea typeface="+mn-ea"/>
              <a:cs typeface="+mn-cs"/>
            </a:rPr>
            <a:t>　今後</a:t>
          </a:r>
          <a:r>
            <a:rPr kumimoji="1" lang="ja-JP" altLang="en-US" sz="1300">
              <a:solidFill>
                <a:schemeClr val="dk1"/>
              </a:solidFill>
              <a:effectLst/>
              <a:latin typeface="+mn-ea"/>
              <a:ea typeface="+mn-ea"/>
              <a:cs typeface="+mn-cs"/>
            </a:rPr>
            <a:t>、新角館庁舎建設や橋りょう補修など</a:t>
          </a:r>
          <a:r>
            <a:rPr kumimoji="1" lang="ja-JP" altLang="ja-JP" sz="1300">
              <a:solidFill>
                <a:schemeClr val="dk1"/>
              </a:solidFill>
              <a:effectLst/>
              <a:latin typeface="+mn-ea"/>
              <a:ea typeface="+mn-ea"/>
              <a:cs typeface="+mn-cs"/>
            </a:rPr>
            <a:t>地方債を活用した大規模建設事業が予定されていることから、引き続き事業内容の精査等により一般会計における地方債発行の抑制に努め</a:t>
          </a:r>
          <a:r>
            <a:rPr kumimoji="1" lang="ja-JP" altLang="en-US" sz="1300">
              <a:solidFill>
                <a:schemeClr val="dk1"/>
              </a:solidFill>
              <a:effectLst/>
              <a:latin typeface="+mn-ea"/>
              <a:ea typeface="+mn-ea"/>
              <a:cs typeface="+mn-cs"/>
            </a:rPr>
            <a:t>る</a:t>
          </a:r>
          <a:r>
            <a:rPr kumimoji="1" lang="ja-JP" altLang="ja-JP" sz="1300">
              <a:solidFill>
                <a:schemeClr val="dk1"/>
              </a:solidFill>
              <a:effectLst/>
              <a:latin typeface="+mn-ea"/>
              <a:ea typeface="+mn-ea"/>
              <a:cs typeface="+mn-cs"/>
            </a:rPr>
            <a:t>。</a:t>
          </a:r>
          <a:endParaRPr lang="ja-JP" altLang="ja-JP" sz="13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167005</xdr:rowOff>
    </xdr:from>
    <xdr:to>
      <xdr:col>7</xdr:col>
      <xdr:colOff>15875</xdr:colOff>
      <xdr:row>75</xdr:row>
      <xdr:rowOff>16510</xdr:rowOff>
    </xdr:to>
    <xdr:cxnSp macro="">
      <xdr:nvCxnSpPr>
        <xdr:cNvPr id="371" name="直線コネクタ 370"/>
        <xdr:cNvCxnSpPr/>
      </xdr:nvCxnSpPr>
      <xdr:spPr>
        <a:xfrm flipV="1">
          <a:off x="3987800" y="1285430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16510</xdr:rowOff>
    </xdr:from>
    <xdr:to>
      <xdr:col>5</xdr:col>
      <xdr:colOff>549275</xdr:colOff>
      <xdr:row>75</xdr:row>
      <xdr:rowOff>58420</xdr:rowOff>
    </xdr:to>
    <xdr:cxnSp macro="">
      <xdr:nvCxnSpPr>
        <xdr:cNvPr id="374" name="直線コネクタ 373"/>
        <xdr:cNvCxnSpPr/>
      </xdr:nvCxnSpPr>
      <xdr:spPr>
        <a:xfrm flipV="1">
          <a:off x="3098800" y="128752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57802</xdr:rowOff>
    </xdr:from>
    <xdr:ext cx="736600" cy="259045"/>
    <xdr:sp macro="" textlink="">
      <xdr:nvSpPr>
        <xdr:cNvPr id="376" name="テキスト ボックス 375"/>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56515</xdr:rowOff>
    </xdr:from>
    <xdr:to>
      <xdr:col>4</xdr:col>
      <xdr:colOff>346075</xdr:colOff>
      <xdr:row>75</xdr:row>
      <xdr:rowOff>58420</xdr:rowOff>
    </xdr:to>
    <xdr:cxnSp macro="">
      <xdr:nvCxnSpPr>
        <xdr:cNvPr id="377" name="直線コネクタ 376"/>
        <xdr:cNvCxnSpPr/>
      </xdr:nvCxnSpPr>
      <xdr:spPr>
        <a:xfrm>
          <a:off x="2209800" y="129152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87012</xdr:rowOff>
    </xdr:from>
    <xdr:ext cx="762000" cy="259045"/>
    <xdr:sp macro="" textlink="">
      <xdr:nvSpPr>
        <xdr:cNvPr id="379" name="テキスト ボックス 378"/>
        <xdr:cNvSpPr txBox="1"/>
      </xdr:nvSpPr>
      <xdr:spPr>
        <a:xfrm>
          <a:off x="2717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56515</xdr:rowOff>
    </xdr:from>
    <xdr:to>
      <xdr:col>3</xdr:col>
      <xdr:colOff>142875</xdr:colOff>
      <xdr:row>75</xdr:row>
      <xdr:rowOff>100330</xdr:rowOff>
    </xdr:to>
    <xdr:cxnSp macro="">
      <xdr:nvCxnSpPr>
        <xdr:cNvPr id="380" name="直線コネクタ 379"/>
        <xdr:cNvCxnSpPr/>
      </xdr:nvCxnSpPr>
      <xdr:spPr>
        <a:xfrm flipV="1">
          <a:off x="1320800" y="129152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88917</xdr:rowOff>
    </xdr:from>
    <xdr:ext cx="762000" cy="259045"/>
    <xdr:sp macro="" textlink="">
      <xdr:nvSpPr>
        <xdr:cNvPr id="382" name="テキスト ボックス 381"/>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116205</xdr:rowOff>
    </xdr:from>
    <xdr:to>
      <xdr:col>7</xdr:col>
      <xdr:colOff>66675</xdr:colOff>
      <xdr:row>75</xdr:row>
      <xdr:rowOff>46355</xdr:rowOff>
    </xdr:to>
    <xdr:sp macro="" textlink="">
      <xdr:nvSpPr>
        <xdr:cNvPr id="390" name="円/楕円 389"/>
        <xdr:cNvSpPr/>
      </xdr:nvSpPr>
      <xdr:spPr>
        <a:xfrm>
          <a:off x="47752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132732</xdr:rowOff>
    </xdr:from>
    <xdr:ext cx="762000" cy="259045"/>
    <xdr:sp macro="" textlink="">
      <xdr:nvSpPr>
        <xdr:cNvPr id="391" name="公債費該当値テキスト"/>
        <xdr:cNvSpPr txBox="1"/>
      </xdr:nvSpPr>
      <xdr:spPr>
        <a:xfrm>
          <a:off x="4914900" y="1264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137160</xdr:rowOff>
    </xdr:from>
    <xdr:to>
      <xdr:col>5</xdr:col>
      <xdr:colOff>600075</xdr:colOff>
      <xdr:row>75</xdr:row>
      <xdr:rowOff>67310</xdr:rowOff>
    </xdr:to>
    <xdr:sp macro="" textlink="">
      <xdr:nvSpPr>
        <xdr:cNvPr id="392" name="円/楕円 391"/>
        <xdr:cNvSpPr/>
      </xdr:nvSpPr>
      <xdr:spPr>
        <a:xfrm>
          <a:off x="3937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77487</xdr:rowOff>
    </xdr:from>
    <xdr:ext cx="736600" cy="259045"/>
    <xdr:sp macro="" textlink="">
      <xdr:nvSpPr>
        <xdr:cNvPr id="393" name="テキスト ボックス 392"/>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7620</xdr:rowOff>
    </xdr:from>
    <xdr:to>
      <xdr:col>4</xdr:col>
      <xdr:colOff>396875</xdr:colOff>
      <xdr:row>75</xdr:row>
      <xdr:rowOff>109220</xdr:rowOff>
    </xdr:to>
    <xdr:sp macro="" textlink="">
      <xdr:nvSpPr>
        <xdr:cNvPr id="394" name="円/楕円 393"/>
        <xdr:cNvSpPr/>
      </xdr:nvSpPr>
      <xdr:spPr>
        <a:xfrm>
          <a:off x="3048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93997</xdr:rowOff>
    </xdr:from>
    <xdr:ext cx="762000" cy="259045"/>
    <xdr:sp macro="" textlink="">
      <xdr:nvSpPr>
        <xdr:cNvPr id="395" name="テキスト ボックス 394"/>
        <xdr:cNvSpPr txBox="1"/>
      </xdr:nvSpPr>
      <xdr:spPr>
        <a:xfrm>
          <a:off x="2717800" y="1295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5715</xdr:rowOff>
    </xdr:from>
    <xdr:to>
      <xdr:col>3</xdr:col>
      <xdr:colOff>193675</xdr:colOff>
      <xdr:row>75</xdr:row>
      <xdr:rowOff>107315</xdr:rowOff>
    </xdr:to>
    <xdr:sp macro="" textlink="">
      <xdr:nvSpPr>
        <xdr:cNvPr id="396" name="円/楕円 395"/>
        <xdr:cNvSpPr/>
      </xdr:nvSpPr>
      <xdr:spPr>
        <a:xfrm>
          <a:off x="2159000" y="128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92091</xdr:rowOff>
    </xdr:from>
    <xdr:ext cx="762000" cy="259045"/>
    <xdr:sp macro="" textlink="">
      <xdr:nvSpPr>
        <xdr:cNvPr id="397" name="テキスト ボックス 396"/>
        <xdr:cNvSpPr txBox="1"/>
      </xdr:nvSpPr>
      <xdr:spPr>
        <a:xfrm>
          <a:off x="1828800" y="1295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49530</xdr:rowOff>
    </xdr:from>
    <xdr:to>
      <xdr:col>1</xdr:col>
      <xdr:colOff>676275</xdr:colOff>
      <xdr:row>75</xdr:row>
      <xdr:rowOff>151130</xdr:rowOff>
    </xdr:to>
    <xdr:sp macro="" textlink="">
      <xdr:nvSpPr>
        <xdr:cNvPr id="398" name="円/楕円 397"/>
        <xdr:cNvSpPr/>
      </xdr:nvSpPr>
      <xdr:spPr>
        <a:xfrm>
          <a:off x="1270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135907</xdr:rowOff>
    </xdr:from>
    <xdr:ext cx="762000" cy="259045"/>
    <xdr:sp macro="" textlink="">
      <xdr:nvSpPr>
        <xdr:cNvPr id="399" name="テキスト ボックス 398"/>
        <xdr:cNvSpPr txBox="1"/>
      </xdr:nvSpPr>
      <xdr:spPr>
        <a:xfrm>
          <a:off x="939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　比率上昇の主たる要因は、義務的経費である人件費の減少幅の鈍化である。また、地方交付税や臨時財政対策債発行額が減少していることによる比率計算上の分母が縮小していることも比率上昇に影響している。</a:t>
          </a:r>
          <a:endParaRPr kumimoji="1" lang="en-US" altLang="ja-JP" sz="1200">
            <a:latin typeface="+mn-ea"/>
            <a:ea typeface="+mn-ea"/>
          </a:endParaRPr>
        </a:p>
        <a:p>
          <a:r>
            <a:rPr kumimoji="1" lang="ja-JP" altLang="en-US" sz="1200">
              <a:latin typeface="+mn-ea"/>
              <a:ea typeface="+mn-ea"/>
            </a:rPr>
            <a:t>　今後は定員管理計画に基づく職員数の削減や新たに運用が開始された人事評価制度に基づく適正な人員配置によって、より効率的な行政運営を実現することで人件費の削減に努める。</a:t>
          </a:r>
          <a:endParaRPr kumimoji="1" lang="en-US" altLang="ja-JP" sz="1200">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165100</xdr:rowOff>
    </xdr:from>
    <xdr:to>
      <xdr:col>24</xdr:col>
      <xdr:colOff>31750</xdr:colOff>
      <xdr:row>78</xdr:row>
      <xdr:rowOff>77470</xdr:rowOff>
    </xdr:to>
    <xdr:cxnSp macro="">
      <xdr:nvCxnSpPr>
        <xdr:cNvPr id="432" name="直線コネクタ 431"/>
        <xdr:cNvCxnSpPr/>
      </xdr:nvCxnSpPr>
      <xdr:spPr>
        <a:xfrm>
          <a:off x="15671800" y="1336675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62230</xdr:rowOff>
    </xdr:from>
    <xdr:to>
      <xdr:col>22</xdr:col>
      <xdr:colOff>565150</xdr:colOff>
      <xdr:row>77</xdr:row>
      <xdr:rowOff>165100</xdr:rowOff>
    </xdr:to>
    <xdr:cxnSp macro="">
      <xdr:nvCxnSpPr>
        <xdr:cNvPr id="435" name="直線コネクタ 434"/>
        <xdr:cNvCxnSpPr/>
      </xdr:nvCxnSpPr>
      <xdr:spPr>
        <a:xfrm>
          <a:off x="14782800" y="132638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7" name="テキスト ボックス 436"/>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119380</xdr:rowOff>
    </xdr:from>
    <xdr:to>
      <xdr:col>21</xdr:col>
      <xdr:colOff>361950</xdr:colOff>
      <xdr:row>77</xdr:row>
      <xdr:rowOff>62230</xdr:rowOff>
    </xdr:to>
    <xdr:cxnSp macro="">
      <xdr:nvCxnSpPr>
        <xdr:cNvPr id="438" name="直線コネクタ 437"/>
        <xdr:cNvCxnSpPr/>
      </xdr:nvCxnSpPr>
      <xdr:spPr>
        <a:xfrm>
          <a:off x="13893800" y="131495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0" name="テキスト ボックス 43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119380</xdr:rowOff>
    </xdr:from>
    <xdr:to>
      <xdr:col>20</xdr:col>
      <xdr:colOff>158750</xdr:colOff>
      <xdr:row>76</xdr:row>
      <xdr:rowOff>142239</xdr:rowOff>
    </xdr:to>
    <xdr:cxnSp macro="">
      <xdr:nvCxnSpPr>
        <xdr:cNvPr id="441" name="直線コネクタ 440"/>
        <xdr:cNvCxnSpPr/>
      </xdr:nvCxnSpPr>
      <xdr:spPr>
        <a:xfrm flipV="1">
          <a:off x="13004800" y="131495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26670</xdr:rowOff>
    </xdr:from>
    <xdr:to>
      <xdr:col>24</xdr:col>
      <xdr:colOff>82550</xdr:colOff>
      <xdr:row>78</xdr:row>
      <xdr:rowOff>128270</xdr:rowOff>
    </xdr:to>
    <xdr:sp macro="" textlink="">
      <xdr:nvSpPr>
        <xdr:cNvPr id="451" name="円/楕円 450"/>
        <xdr:cNvSpPr/>
      </xdr:nvSpPr>
      <xdr:spPr>
        <a:xfrm>
          <a:off x="164592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170197</xdr:rowOff>
    </xdr:from>
    <xdr:ext cx="762000" cy="259045"/>
    <xdr:sp macro="" textlink="">
      <xdr:nvSpPr>
        <xdr:cNvPr id="452" name="公債費以外該当値テキスト"/>
        <xdr:cNvSpPr txBox="1"/>
      </xdr:nvSpPr>
      <xdr:spPr>
        <a:xfrm>
          <a:off x="165989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114300</xdr:rowOff>
    </xdr:from>
    <xdr:to>
      <xdr:col>22</xdr:col>
      <xdr:colOff>615950</xdr:colOff>
      <xdr:row>78</xdr:row>
      <xdr:rowOff>44450</xdr:rowOff>
    </xdr:to>
    <xdr:sp macro="" textlink="">
      <xdr:nvSpPr>
        <xdr:cNvPr id="453" name="円/楕円 452"/>
        <xdr:cNvSpPr/>
      </xdr:nvSpPr>
      <xdr:spPr>
        <a:xfrm>
          <a:off x="15621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29227</xdr:rowOff>
    </xdr:from>
    <xdr:ext cx="736600" cy="259045"/>
    <xdr:sp macro="" textlink="">
      <xdr:nvSpPr>
        <xdr:cNvPr id="454" name="テキスト ボックス 453"/>
        <xdr:cNvSpPr txBox="1"/>
      </xdr:nvSpPr>
      <xdr:spPr>
        <a:xfrm>
          <a:off x="15290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11430</xdr:rowOff>
    </xdr:from>
    <xdr:to>
      <xdr:col>21</xdr:col>
      <xdr:colOff>412750</xdr:colOff>
      <xdr:row>77</xdr:row>
      <xdr:rowOff>113030</xdr:rowOff>
    </xdr:to>
    <xdr:sp macro="" textlink="">
      <xdr:nvSpPr>
        <xdr:cNvPr id="455" name="円/楕円 454"/>
        <xdr:cNvSpPr/>
      </xdr:nvSpPr>
      <xdr:spPr>
        <a:xfrm>
          <a:off x="14732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123207</xdr:rowOff>
    </xdr:from>
    <xdr:ext cx="762000" cy="259045"/>
    <xdr:sp macro="" textlink="">
      <xdr:nvSpPr>
        <xdr:cNvPr id="456" name="テキスト ボックス 455"/>
        <xdr:cNvSpPr txBox="1"/>
      </xdr:nvSpPr>
      <xdr:spPr>
        <a:xfrm>
          <a:off x="14401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68580</xdr:rowOff>
    </xdr:from>
    <xdr:to>
      <xdr:col>20</xdr:col>
      <xdr:colOff>209550</xdr:colOff>
      <xdr:row>76</xdr:row>
      <xdr:rowOff>170180</xdr:rowOff>
    </xdr:to>
    <xdr:sp macro="" textlink="">
      <xdr:nvSpPr>
        <xdr:cNvPr id="457" name="円/楕円 456"/>
        <xdr:cNvSpPr/>
      </xdr:nvSpPr>
      <xdr:spPr>
        <a:xfrm>
          <a:off x="13843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8907</xdr:rowOff>
    </xdr:from>
    <xdr:ext cx="762000" cy="259045"/>
    <xdr:sp macro="" textlink="">
      <xdr:nvSpPr>
        <xdr:cNvPr id="458" name="テキスト ボックス 457"/>
        <xdr:cNvSpPr txBox="1"/>
      </xdr:nvSpPr>
      <xdr:spPr>
        <a:xfrm>
          <a:off x="13512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91439</xdr:rowOff>
    </xdr:from>
    <xdr:to>
      <xdr:col>19</xdr:col>
      <xdr:colOff>6350</xdr:colOff>
      <xdr:row>77</xdr:row>
      <xdr:rowOff>21589</xdr:rowOff>
    </xdr:to>
    <xdr:sp macro="" textlink="">
      <xdr:nvSpPr>
        <xdr:cNvPr id="459" name="円/楕円 458"/>
        <xdr:cNvSpPr/>
      </xdr:nvSpPr>
      <xdr:spPr>
        <a:xfrm>
          <a:off x="12954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31767</xdr:rowOff>
    </xdr:from>
    <xdr:ext cx="762000" cy="259045"/>
    <xdr:sp macro="" textlink="">
      <xdr:nvSpPr>
        <xdr:cNvPr id="460" name="テキスト ボックス 459"/>
        <xdr:cNvSpPr txBox="1"/>
      </xdr:nvSpPr>
      <xdr:spPr>
        <a:xfrm>
          <a:off x="12623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秋田県仙北市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168135</xdr:rowOff>
    </xdr:from>
    <xdr:to>
      <xdr:col>4</xdr:col>
      <xdr:colOff>1117600</xdr:colOff>
      <xdr:row>15</xdr:row>
      <xdr:rowOff>23381</xdr:rowOff>
    </xdr:to>
    <xdr:cxnSp macro="">
      <xdr:nvCxnSpPr>
        <xdr:cNvPr id="50" name="直線コネクタ 49"/>
        <xdr:cNvCxnSpPr/>
      </xdr:nvCxnSpPr>
      <xdr:spPr bwMode="auto">
        <a:xfrm>
          <a:off x="5003800" y="2616060"/>
          <a:ext cx="647700" cy="26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147358</xdr:rowOff>
    </xdr:from>
    <xdr:to>
      <xdr:col>4</xdr:col>
      <xdr:colOff>469900</xdr:colOff>
      <xdr:row>14</xdr:row>
      <xdr:rowOff>168135</xdr:rowOff>
    </xdr:to>
    <xdr:cxnSp macro="">
      <xdr:nvCxnSpPr>
        <xdr:cNvPr id="53" name="直線コネクタ 52"/>
        <xdr:cNvCxnSpPr/>
      </xdr:nvCxnSpPr>
      <xdr:spPr bwMode="auto">
        <a:xfrm>
          <a:off x="4305300" y="2595283"/>
          <a:ext cx="698500" cy="20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97388</xdr:rowOff>
    </xdr:from>
    <xdr:ext cx="736600" cy="259045"/>
    <xdr:sp macro="" textlink="">
      <xdr:nvSpPr>
        <xdr:cNvPr id="55" name="テキスト ボックス 54"/>
        <xdr:cNvSpPr txBox="1"/>
      </xdr:nvSpPr>
      <xdr:spPr>
        <a:xfrm>
          <a:off x="4622800" y="30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137579</xdr:rowOff>
    </xdr:from>
    <xdr:to>
      <xdr:col>3</xdr:col>
      <xdr:colOff>904875</xdr:colOff>
      <xdr:row>14</xdr:row>
      <xdr:rowOff>147358</xdr:rowOff>
    </xdr:to>
    <xdr:cxnSp macro="">
      <xdr:nvCxnSpPr>
        <xdr:cNvPr id="56" name="直線コネクタ 55"/>
        <xdr:cNvCxnSpPr/>
      </xdr:nvCxnSpPr>
      <xdr:spPr bwMode="auto">
        <a:xfrm>
          <a:off x="3606800" y="2585504"/>
          <a:ext cx="698500" cy="9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99974</xdr:rowOff>
    </xdr:from>
    <xdr:to>
      <xdr:col>3</xdr:col>
      <xdr:colOff>206375</xdr:colOff>
      <xdr:row>14</xdr:row>
      <xdr:rowOff>137579</xdr:rowOff>
    </xdr:to>
    <xdr:cxnSp macro="">
      <xdr:nvCxnSpPr>
        <xdr:cNvPr id="59" name="直線コネクタ 58"/>
        <xdr:cNvCxnSpPr/>
      </xdr:nvCxnSpPr>
      <xdr:spPr bwMode="auto">
        <a:xfrm>
          <a:off x="2908300" y="2547899"/>
          <a:ext cx="698500" cy="37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12996</xdr:rowOff>
    </xdr:from>
    <xdr:ext cx="762000" cy="259045"/>
    <xdr:sp macro="" textlink="">
      <xdr:nvSpPr>
        <xdr:cNvPr id="61" name="テキスト ボックス 60"/>
        <xdr:cNvSpPr txBox="1"/>
      </xdr:nvSpPr>
      <xdr:spPr>
        <a:xfrm>
          <a:off x="32258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144031</xdr:rowOff>
    </xdr:from>
    <xdr:to>
      <xdr:col>5</xdr:col>
      <xdr:colOff>34925</xdr:colOff>
      <xdr:row>15</xdr:row>
      <xdr:rowOff>74181</xdr:rowOff>
    </xdr:to>
    <xdr:sp macro="" textlink="">
      <xdr:nvSpPr>
        <xdr:cNvPr id="69" name="円/楕円 68"/>
        <xdr:cNvSpPr/>
      </xdr:nvSpPr>
      <xdr:spPr bwMode="auto">
        <a:xfrm>
          <a:off x="5600700" y="2591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160558</xdr:rowOff>
    </xdr:from>
    <xdr:ext cx="762000" cy="259045"/>
    <xdr:sp macro="" textlink="">
      <xdr:nvSpPr>
        <xdr:cNvPr id="70" name="人口1人当たり決算額の推移該当値テキスト130"/>
        <xdr:cNvSpPr txBox="1"/>
      </xdr:nvSpPr>
      <xdr:spPr>
        <a:xfrm>
          <a:off x="5740400" y="243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131,909</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117335</xdr:rowOff>
    </xdr:from>
    <xdr:to>
      <xdr:col>4</xdr:col>
      <xdr:colOff>520700</xdr:colOff>
      <xdr:row>15</xdr:row>
      <xdr:rowOff>47485</xdr:rowOff>
    </xdr:to>
    <xdr:sp macro="" textlink="">
      <xdr:nvSpPr>
        <xdr:cNvPr id="71" name="円/楕円 70"/>
        <xdr:cNvSpPr/>
      </xdr:nvSpPr>
      <xdr:spPr bwMode="auto">
        <a:xfrm>
          <a:off x="4953000" y="2565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57662</xdr:rowOff>
    </xdr:from>
    <xdr:ext cx="736600" cy="259045"/>
    <xdr:sp macro="" textlink="">
      <xdr:nvSpPr>
        <xdr:cNvPr id="72" name="テキスト ボックス 71"/>
        <xdr:cNvSpPr txBox="1"/>
      </xdr:nvSpPr>
      <xdr:spPr>
        <a:xfrm>
          <a:off x="4622800" y="2334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134,011</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96558</xdr:rowOff>
    </xdr:from>
    <xdr:to>
      <xdr:col>3</xdr:col>
      <xdr:colOff>955675</xdr:colOff>
      <xdr:row>15</xdr:row>
      <xdr:rowOff>26708</xdr:rowOff>
    </xdr:to>
    <xdr:sp macro="" textlink="">
      <xdr:nvSpPr>
        <xdr:cNvPr id="73" name="円/楕円 72"/>
        <xdr:cNvSpPr/>
      </xdr:nvSpPr>
      <xdr:spPr bwMode="auto">
        <a:xfrm>
          <a:off x="4254500" y="2544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36885</xdr:rowOff>
    </xdr:from>
    <xdr:ext cx="762000" cy="259045"/>
    <xdr:sp macro="" textlink="">
      <xdr:nvSpPr>
        <xdr:cNvPr id="74" name="テキスト ボックス 73"/>
        <xdr:cNvSpPr txBox="1"/>
      </xdr:nvSpPr>
      <xdr:spPr>
        <a:xfrm>
          <a:off x="3924300" y="231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135,647</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86779</xdr:rowOff>
    </xdr:from>
    <xdr:to>
      <xdr:col>3</xdr:col>
      <xdr:colOff>257175</xdr:colOff>
      <xdr:row>15</xdr:row>
      <xdr:rowOff>16929</xdr:rowOff>
    </xdr:to>
    <xdr:sp macro="" textlink="">
      <xdr:nvSpPr>
        <xdr:cNvPr id="75" name="円/楕円 74"/>
        <xdr:cNvSpPr/>
      </xdr:nvSpPr>
      <xdr:spPr bwMode="auto">
        <a:xfrm>
          <a:off x="3556000" y="2534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27106</xdr:rowOff>
    </xdr:from>
    <xdr:ext cx="762000" cy="259045"/>
    <xdr:sp macro="" textlink="">
      <xdr:nvSpPr>
        <xdr:cNvPr id="76" name="テキスト ボックス 75"/>
        <xdr:cNvSpPr txBox="1"/>
      </xdr:nvSpPr>
      <xdr:spPr>
        <a:xfrm>
          <a:off x="3225800" y="230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136,417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49174</xdr:rowOff>
    </xdr:from>
    <xdr:to>
      <xdr:col>2</xdr:col>
      <xdr:colOff>692150</xdr:colOff>
      <xdr:row>14</xdr:row>
      <xdr:rowOff>150774</xdr:rowOff>
    </xdr:to>
    <xdr:sp macro="" textlink="">
      <xdr:nvSpPr>
        <xdr:cNvPr id="77" name="円/楕円 76"/>
        <xdr:cNvSpPr/>
      </xdr:nvSpPr>
      <xdr:spPr bwMode="auto">
        <a:xfrm>
          <a:off x="2857500" y="2497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160951</xdr:rowOff>
    </xdr:from>
    <xdr:ext cx="762000" cy="259045"/>
    <xdr:sp macro="" textlink="">
      <xdr:nvSpPr>
        <xdr:cNvPr id="78" name="テキスト ボックス 77"/>
        <xdr:cNvSpPr txBox="1"/>
      </xdr:nvSpPr>
      <xdr:spPr>
        <a:xfrm>
          <a:off x="2527300" y="226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139,378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284787</xdr:rowOff>
    </xdr:from>
    <xdr:to>
      <xdr:col>4</xdr:col>
      <xdr:colOff>1117600</xdr:colOff>
      <xdr:row>37</xdr:row>
      <xdr:rowOff>305666</xdr:rowOff>
    </xdr:to>
    <xdr:cxnSp macro="">
      <xdr:nvCxnSpPr>
        <xdr:cNvPr id="112" name="直線コネクタ 111"/>
        <xdr:cNvCxnSpPr/>
      </xdr:nvCxnSpPr>
      <xdr:spPr bwMode="auto">
        <a:xfrm>
          <a:off x="5003800" y="7409487"/>
          <a:ext cx="647700" cy="20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251019</xdr:rowOff>
    </xdr:from>
    <xdr:ext cx="762000" cy="259045"/>
    <xdr:sp macro="" textlink="">
      <xdr:nvSpPr>
        <xdr:cNvPr id="113" name="人口1人当たり決算額の推移平均値テキスト445"/>
        <xdr:cNvSpPr txBox="1"/>
      </xdr:nvSpPr>
      <xdr:spPr>
        <a:xfrm>
          <a:off x="5740400" y="737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273407</xdr:rowOff>
    </xdr:from>
    <xdr:to>
      <xdr:col>4</xdr:col>
      <xdr:colOff>469900</xdr:colOff>
      <xdr:row>37</xdr:row>
      <xdr:rowOff>284787</xdr:rowOff>
    </xdr:to>
    <xdr:cxnSp macro="">
      <xdr:nvCxnSpPr>
        <xdr:cNvPr id="115" name="直線コネクタ 114"/>
        <xdr:cNvCxnSpPr/>
      </xdr:nvCxnSpPr>
      <xdr:spPr bwMode="auto">
        <a:xfrm>
          <a:off x="4305300" y="7398107"/>
          <a:ext cx="698500" cy="11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21024</xdr:rowOff>
    </xdr:from>
    <xdr:ext cx="736600" cy="259045"/>
    <xdr:sp macro="" textlink="">
      <xdr:nvSpPr>
        <xdr:cNvPr id="117" name="テキスト ボックス 116"/>
        <xdr:cNvSpPr txBox="1"/>
      </xdr:nvSpPr>
      <xdr:spPr>
        <a:xfrm>
          <a:off x="4622800" y="7488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252562</xdr:rowOff>
    </xdr:from>
    <xdr:to>
      <xdr:col>3</xdr:col>
      <xdr:colOff>904875</xdr:colOff>
      <xdr:row>37</xdr:row>
      <xdr:rowOff>273407</xdr:rowOff>
    </xdr:to>
    <xdr:cxnSp macro="">
      <xdr:nvCxnSpPr>
        <xdr:cNvPr id="118" name="直線コネクタ 117"/>
        <xdr:cNvCxnSpPr/>
      </xdr:nvCxnSpPr>
      <xdr:spPr bwMode="auto">
        <a:xfrm>
          <a:off x="3606800" y="7377262"/>
          <a:ext cx="698500" cy="20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23943</xdr:rowOff>
    </xdr:from>
    <xdr:ext cx="762000" cy="259045"/>
    <xdr:sp macro="" textlink="">
      <xdr:nvSpPr>
        <xdr:cNvPr id="120" name="テキスト ボックス 119"/>
        <xdr:cNvSpPr txBox="1"/>
      </xdr:nvSpPr>
      <xdr:spPr>
        <a:xfrm>
          <a:off x="3924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225477</xdr:rowOff>
    </xdr:from>
    <xdr:to>
      <xdr:col>3</xdr:col>
      <xdr:colOff>206375</xdr:colOff>
      <xdr:row>37</xdr:row>
      <xdr:rowOff>252562</xdr:rowOff>
    </xdr:to>
    <xdr:cxnSp macro="">
      <xdr:nvCxnSpPr>
        <xdr:cNvPr id="121" name="直線コネクタ 120"/>
        <xdr:cNvCxnSpPr/>
      </xdr:nvCxnSpPr>
      <xdr:spPr bwMode="auto">
        <a:xfrm>
          <a:off x="2908300" y="7350177"/>
          <a:ext cx="698500" cy="27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14516</xdr:rowOff>
    </xdr:from>
    <xdr:ext cx="762000" cy="259045"/>
    <xdr:sp macro="" textlink="">
      <xdr:nvSpPr>
        <xdr:cNvPr id="123" name="テキスト ボックス 122"/>
        <xdr:cNvSpPr txBox="1"/>
      </xdr:nvSpPr>
      <xdr:spPr>
        <a:xfrm>
          <a:off x="32258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7117</xdr:rowOff>
    </xdr:from>
    <xdr:ext cx="762000" cy="259045"/>
    <xdr:sp macro="" textlink="">
      <xdr:nvSpPr>
        <xdr:cNvPr id="125" name="テキスト ボックス 124"/>
        <xdr:cNvSpPr txBox="1"/>
      </xdr:nvSpPr>
      <xdr:spPr>
        <a:xfrm>
          <a:off x="2527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254866</xdr:rowOff>
    </xdr:from>
    <xdr:to>
      <xdr:col>5</xdr:col>
      <xdr:colOff>34925</xdr:colOff>
      <xdr:row>38</xdr:row>
      <xdr:rowOff>13566</xdr:rowOff>
    </xdr:to>
    <xdr:sp macro="" textlink="">
      <xdr:nvSpPr>
        <xdr:cNvPr id="131" name="円/楕円 130"/>
        <xdr:cNvSpPr/>
      </xdr:nvSpPr>
      <xdr:spPr bwMode="auto">
        <a:xfrm>
          <a:off x="5600700" y="7379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36443</xdr:rowOff>
    </xdr:from>
    <xdr:ext cx="762000" cy="259045"/>
    <xdr:sp macro="" textlink="">
      <xdr:nvSpPr>
        <xdr:cNvPr id="132" name="人口1人当たり決算額の推移該当値テキスト445"/>
        <xdr:cNvSpPr txBox="1"/>
      </xdr:nvSpPr>
      <xdr:spPr>
        <a:xfrm>
          <a:off x="5740400" y="7161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33,106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233987</xdr:rowOff>
    </xdr:from>
    <xdr:to>
      <xdr:col>4</xdr:col>
      <xdr:colOff>520700</xdr:colOff>
      <xdr:row>37</xdr:row>
      <xdr:rowOff>335587</xdr:rowOff>
    </xdr:to>
    <xdr:sp macro="" textlink="">
      <xdr:nvSpPr>
        <xdr:cNvPr id="133" name="円/楕円 132"/>
        <xdr:cNvSpPr/>
      </xdr:nvSpPr>
      <xdr:spPr bwMode="auto">
        <a:xfrm>
          <a:off x="4953000" y="7358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2864</xdr:rowOff>
    </xdr:from>
    <xdr:ext cx="736600" cy="259045"/>
    <xdr:sp macro="" textlink="">
      <xdr:nvSpPr>
        <xdr:cNvPr id="134" name="テキスト ボックス 133"/>
        <xdr:cNvSpPr txBox="1"/>
      </xdr:nvSpPr>
      <xdr:spPr>
        <a:xfrm>
          <a:off x="4622800" y="7127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38,586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222607</xdr:rowOff>
    </xdr:from>
    <xdr:to>
      <xdr:col>3</xdr:col>
      <xdr:colOff>955675</xdr:colOff>
      <xdr:row>37</xdr:row>
      <xdr:rowOff>324207</xdr:rowOff>
    </xdr:to>
    <xdr:sp macro="" textlink="">
      <xdr:nvSpPr>
        <xdr:cNvPr id="135" name="円/楕円 134"/>
        <xdr:cNvSpPr/>
      </xdr:nvSpPr>
      <xdr:spPr bwMode="auto">
        <a:xfrm>
          <a:off x="4254500" y="7347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162934</xdr:rowOff>
    </xdr:from>
    <xdr:ext cx="762000" cy="259045"/>
    <xdr:sp macro="" textlink="">
      <xdr:nvSpPr>
        <xdr:cNvPr id="136" name="テキスト ボックス 135"/>
        <xdr:cNvSpPr txBox="1"/>
      </xdr:nvSpPr>
      <xdr:spPr>
        <a:xfrm>
          <a:off x="3924300" y="711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41,573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201762</xdr:rowOff>
    </xdr:from>
    <xdr:to>
      <xdr:col>3</xdr:col>
      <xdr:colOff>257175</xdr:colOff>
      <xdr:row>37</xdr:row>
      <xdr:rowOff>303362</xdr:rowOff>
    </xdr:to>
    <xdr:sp macro="" textlink="">
      <xdr:nvSpPr>
        <xdr:cNvPr id="137" name="円/楕円 136"/>
        <xdr:cNvSpPr/>
      </xdr:nvSpPr>
      <xdr:spPr bwMode="auto">
        <a:xfrm>
          <a:off x="3556000" y="7326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142089</xdr:rowOff>
    </xdr:from>
    <xdr:ext cx="762000" cy="259045"/>
    <xdr:sp macro="" textlink="">
      <xdr:nvSpPr>
        <xdr:cNvPr id="138" name="テキスト ボックス 137"/>
        <xdr:cNvSpPr txBox="1"/>
      </xdr:nvSpPr>
      <xdr:spPr>
        <a:xfrm>
          <a:off x="3225800" y="709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47,044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174677</xdr:rowOff>
    </xdr:from>
    <xdr:to>
      <xdr:col>2</xdr:col>
      <xdr:colOff>692150</xdr:colOff>
      <xdr:row>37</xdr:row>
      <xdr:rowOff>276277</xdr:rowOff>
    </xdr:to>
    <xdr:sp macro="" textlink="">
      <xdr:nvSpPr>
        <xdr:cNvPr id="139" name="円/楕円 138"/>
        <xdr:cNvSpPr/>
      </xdr:nvSpPr>
      <xdr:spPr bwMode="auto">
        <a:xfrm>
          <a:off x="2857500" y="7299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115004</xdr:rowOff>
    </xdr:from>
    <xdr:ext cx="762000" cy="259045"/>
    <xdr:sp macro="" textlink="">
      <xdr:nvSpPr>
        <xdr:cNvPr id="140" name="テキスト ボックス 139"/>
        <xdr:cNvSpPr txBox="1"/>
      </xdr:nvSpPr>
      <xdr:spPr>
        <a:xfrm>
          <a:off x="2527300" y="706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秋田県仙北市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27,533
27,443
1,093.56
19,303,213
18,988,464
266,795
12,226,235
19,956,214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89.4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118301</xdr:rowOff>
    </xdr:from>
    <xdr:to>
      <xdr:col>6</xdr:col>
      <xdr:colOff>511175</xdr:colOff>
      <xdr:row>32</xdr:row>
      <xdr:rowOff>149504</xdr:rowOff>
    </xdr:to>
    <xdr:cxnSp macro="">
      <xdr:nvCxnSpPr>
        <xdr:cNvPr id="61" name="直線コネクタ 60"/>
        <xdr:cNvCxnSpPr/>
      </xdr:nvCxnSpPr>
      <xdr:spPr>
        <a:xfrm>
          <a:off x="3797300" y="5604701"/>
          <a:ext cx="838200" cy="3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90843</xdr:rowOff>
    </xdr:from>
    <xdr:to>
      <xdr:col>5</xdr:col>
      <xdr:colOff>358775</xdr:colOff>
      <xdr:row>32</xdr:row>
      <xdr:rowOff>118301</xdr:rowOff>
    </xdr:to>
    <xdr:cxnSp macro="">
      <xdr:nvCxnSpPr>
        <xdr:cNvPr id="64" name="直線コネクタ 63"/>
        <xdr:cNvCxnSpPr/>
      </xdr:nvCxnSpPr>
      <xdr:spPr>
        <a:xfrm>
          <a:off x="2908300" y="5577243"/>
          <a:ext cx="889000" cy="2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28236</xdr:rowOff>
    </xdr:from>
    <xdr:ext cx="534377" cy="259045"/>
    <xdr:sp macro="" textlink="">
      <xdr:nvSpPr>
        <xdr:cNvPr id="66" name="テキスト ボックス 65"/>
        <xdr:cNvSpPr txBox="1"/>
      </xdr:nvSpPr>
      <xdr:spPr>
        <a:xfrm>
          <a:off x="3530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52743</xdr:rowOff>
    </xdr:from>
    <xdr:to>
      <xdr:col>4</xdr:col>
      <xdr:colOff>155575</xdr:colOff>
      <xdr:row>32</xdr:row>
      <xdr:rowOff>90843</xdr:rowOff>
    </xdr:to>
    <xdr:cxnSp macro="">
      <xdr:nvCxnSpPr>
        <xdr:cNvPr id="67" name="直線コネクタ 66"/>
        <xdr:cNvCxnSpPr/>
      </xdr:nvCxnSpPr>
      <xdr:spPr>
        <a:xfrm>
          <a:off x="2019300" y="5539143"/>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15926</xdr:rowOff>
    </xdr:from>
    <xdr:to>
      <xdr:col>2</xdr:col>
      <xdr:colOff>638175</xdr:colOff>
      <xdr:row>32</xdr:row>
      <xdr:rowOff>52743</xdr:rowOff>
    </xdr:to>
    <xdr:cxnSp macro="">
      <xdr:nvCxnSpPr>
        <xdr:cNvPr id="70" name="直線コネクタ 69"/>
        <xdr:cNvCxnSpPr/>
      </xdr:nvCxnSpPr>
      <xdr:spPr>
        <a:xfrm>
          <a:off x="1130300" y="5502326"/>
          <a:ext cx="889000" cy="3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96918</xdr:rowOff>
    </xdr:from>
    <xdr:ext cx="534377" cy="259045"/>
    <xdr:sp macro="" textlink="">
      <xdr:nvSpPr>
        <xdr:cNvPr id="72" name="テキスト ボックス 71"/>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98704</xdr:rowOff>
    </xdr:from>
    <xdr:to>
      <xdr:col>6</xdr:col>
      <xdr:colOff>561975</xdr:colOff>
      <xdr:row>33</xdr:row>
      <xdr:rowOff>28854</xdr:rowOff>
    </xdr:to>
    <xdr:sp macro="" textlink="">
      <xdr:nvSpPr>
        <xdr:cNvPr id="80" name="円/楕円 79"/>
        <xdr:cNvSpPr/>
      </xdr:nvSpPr>
      <xdr:spPr>
        <a:xfrm>
          <a:off x="4584700" y="558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121581</xdr:rowOff>
    </xdr:from>
    <xdr:ext cx="599010" cy="259045"/>
    <xdr:sp macro="" textlink="">
      <xdr:nvSpPr>
        <xdr:cNvPr id="81" name="人件費該当値テキスト"/>
        <xdr:cNvSpPr txBox="1"/>
      </xdr:nvSpPr>
      <xdr:spPr>
        <a:xfrm>
          <a:off x="4686300" y="543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116,228</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67501</xdr:rowOff>
    </xdr:from>
    <xdr:to>
      <xdr:col>5</xdr:col>
      <xdr:colOff>409575</xdr:colOff>
      <xdr:row>32</xdr:row>
      <xdr:rowOff>169101</xdr:rowOff>
    </xdr:to>
    <xdr:sp macro="" textlink="">
      <xdr:nvSpPr>
        <xdr:cNvPr id="82" name="円/楕円 81"/>
        <xdr:cNvSpPr/>
      </xdr:nvSpPr>
      <xdr:spPr>
        <a:xfrm>
          <a:off x="3746500" y="555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14178</xdr:rowOff>
    </xdr:from>
    <xdr:ext cx="599010" cy="259045"/>
    <xdr:sp macro="" textlink="">
      <xdr:nvSpPr>
        <xdr:cNvPr id="83" name="テキスト ボックス 82"/>
        <xdr:cNvSpPr txBox="1"/>
      </xdr:nvSpPr>
      <xdr:spPr>
        <a:xfrm>
          <a:off x="3497794" y="5329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118,685</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40043</xdr:rowOff>
    </xdr:from>
    <xdr:to>
      <xdr:col>4</xdr:col>
      <xdr:colOff>206375</xdr:colOff>
      <xdr:row>32</xdr:row>
      <xdr:rowOff>141643</xdr:rowOff>
    </xdr:to>
    <xdr:sp macro="" textlink="">
      <xdr:nvSpPr>
        <xdr:cNvPr id="84" name="円/楕円 83"/>
        <xdr:cNvSpPr/>
      </xdr:nvSpPr>
      <xdr:spPr>
        <a:xfrm>
          <a:off x="2857500" y="552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158170</xdr:rowOff>
    </xdr:from>
    <xdr:ext cx="599010" cy="259045"/>
    <xdr:sp macro="" textlink="">
      <xdr:nvSpPr>
        <xdr:cNvPr id="85" name="テキスト ボックス 84"/>
        <xdr:cNvSpPr txBox="1"/>
      </xdr:nvSpPr>
      <xdr:spPr>
        <a:xfrm>
          <a:off x="2608794" y="530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120,847</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1943</xdr:rowOff>
    </xdr:from>
    <xdr:to>
      <xdr:col>3</xdr:col>
      <xdr:colOff>3175</xdr:colOff>
      <xdr:row>32</xdr:row>
      <xdr:rowOff>103543</xdr:rowOff>
    </xdr:to>
    <xdr:sp macro="" textlink="">
      <xdr:nvSpPr>
        <xdr:cNvPr id="86" name="円/楕円 85"/>
        <xdr:cNvSpPr/>
      </xdr:nvSpPr>
      <xdr:spPr>
        <a:xfrm>
          <a:off x="1968500" y="548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120070</xdr:rowOff>
    </xdr:from>
    <xdr:ext cx="599010" cy="259045"/>
    <xdr:sp macro="" textlink="">
      <xdr:nvSpPr>
        <xdr:cNvPr id="87" name="テキスト ボックス 86"/>
        <xdr:cNvSpPr txBox="1"/>
      </xdr:nvSpPr>
      <xdr:spPr>
        <a:xfrm>
          <a:off x="1719794" y="5263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123,847</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136576</xdr:rowOff>
    </xdr:from>
    <xdr:to>
      <xdr:col>1</xdr:col>
      <xdr:colOff>485775</xdr:colOff>
      <xdr:row>32</xdr:row>
      <xdr:rowOff>66726</xdr:rowOff>
    </xdr:to>
    <xdr:sp macro="" textlink="">
      <xdr:nvSpPr>
        <xdr:cNvPr id="88" name="円/楕円 87"/>
        <xdr:cNvSpPr/>
      </xdr:nvSpPr>
      <xdr:spPr>
        <a:xfrm>
          <a:off x="1079500" y="545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83253</xdr:rowOff>
    </xdr:from>
    <xdr:ext cx="599010" cy="259045"/>
    <xdr:sp macro="" textlink="">
      <xdr:nvSpPr>
        <xdr:cNvPr id="89" name="テキスト ボックス 88"/>
        <xdr:cNvSpPr txBox="1"/>
      </xdr:nvSpPr>
      <xdr:spPr>
        <a:xfrm>
          <a:off x="830794" y="5226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65329</xdr:rowOff>
    </xdr:from>
    <xdr:to>
      <xdr:col>6</xdr:col>
      <xdr:colOff>511175</xdr:colOff>
      <xdr:row>54</xdr:row>
      <xdr:rowOff>91339</xdr:rowOff>
    </xdr:to>
    <xdr:cxnSp macro="">
      <xdr:nvCxnSpPr>
        <xdr:cNvPr id="119" name="直線コネクタ 118"/>
        <xdr:cNvCxnSpPr/>
      </xdr:nvCxnSpPr>
      <xdr:spPr>
        <a:xfrm>
          <a:off x="3797300" y="9323629"/>
          <a:ext cx="838200" cy="2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65329</xdr:rowOff>
    </xdr:from>
    <xdr:to>
      <xdr:col>5</xdr:col>
      <xdr:colOff>358775</xdr:colOff>
      <xdr:row>54</xdr:row>
      <xdr:rowOff>124764</xdr:rowOff>
    </xdr:to>
    <xdr:cxnSp macro="">
      <xdr:nvCxnSpPr>
        <xdr:cNvPr id="122" name="直線コネクタ 121"/>
        <xdr:cNvCxnSpPr/>
      </xdr:nvCxnSpPr>
      <xdr:spPr>
        <a:xfrm flipV="1">
          <a:off x="2908300" y="9323629"/>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93362</xdr:rowOff>
    </xdr:from>
    <xdr:ext cx="534377" cy="259045"/>
    <xdr:sp macro="" textlink="">
      <xdr:nvSpPr>
        <xdr:cNvPr id="124" name="テキスト ボックス 123"/>
        <xdr:cNvSpPr txBox="1"/>
      </xdr:nvSpPr>
      <xdr:spPr>
        <a:xfrm>
          <a:off x="3530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124764</xdr:rowOff>
    </xdr:from>
    <xdr:to>
      <xdr:col>4</xdr:col>
      <xdr:colOff>155575</xdr:colOff>
      <xdr:row>54</xdr:row>
      <xdr:rowOff>144640</xdr:rowOff>
    </xdr:to>
    <xdr:cxnSp macro="">
      <xdr:nvCxnSpPr>
        <xdr:cNvPr id="125" name="直線コネクタ 124"/>
        <xdr:cNvCxnSpPr/>
      </xdr:nvCxnSpPr>
      <xdr:spPr>
        <a:xfrm flipV="1">
          <a:off x="2019300" y="9383064"/>
          <a:ext cx="889000" cy="1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115308</xdr:rowOff>
    </xdr:from>
    <xdr:ext cx="534377" cy="259045"/>
    <xdr:sp macro="" textlink="">
      <xdr:nvSpPr>
        <xdr:cNvPr id="127" name="テキスト ボックス 126"/>
        <xdr:cNvSpPr txBox="1"/>
      </xdr:nvSpPr>
      <xdr:spPr>
        <a:xfrm>
          <a:off x="2641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144640</xdr:rowOff>
    </xdr:from>
    <xdr:to>
      <xdr:col>2</xdr:col>
      <xdr:colOff>638175</xdr:colOff>
      <xdr:row>55</xdr:row>
      <xdr:rowOff>44450</xdr:rowOff>
    </xdr:to>
    <xdr:cxnSp macro="">
      <xdr:nvCxnSpPr>
        <xdr:cNvPr id="128" name="直線コネクタ 127"/>
        <xdr:cNvCxnSpPr/>
      </xdr:nvCxnSpPr>
      <xdr:spPr>
        <a:xfrm flipV="1">
          <a:off x="1130300" y="9402940"/>
          <a:ext cx="889000" cy="7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135983</xdr:rowOff>
    </xdr:from>
    <xdr:ext cx="534377" cy="259045"/>
    <xdr:sp macro="" textlink="">
      <xdr:nvSpPr>
        <xdr:cNvPr id="130" name="テキスト ボックス 129"/>
        <xdr:cNvSpPr txBox="1"/>
      </xdr:nvSpPr>
      <xdr:spPr>
        <a:xfrm>
          <a:off x="1752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132872</xdr:rowOff>
    </xdr:from>
    <xdr:ext cx="534377" cy="259045"/>
    <xdr:sp macro="" textlink="">
      <xdr:nvSpPr>
        <xdr:cNvPr id="132" name="テキスト ボックス 131"/>
        <xdr:cNvSpPr txBox="1"/>
      </xdr:nvSpPr>
      <xdr:spPr>
        <a:xfrm>
          <a:off x="863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40539</xdr:rowOff>
    </xdr:from>
    <xdr:to>
      <xdr:col>6</xdr:col>
      <xdr:colOff>561975</xdr:colOff>
      <xdr:row>54</xdr:row>
      <xdr:rowOff>142139</xdr:rowOff>
    </xdr:to>
    <xdr:sp macro="" textlink="">
      <xdr:nvSpPr>
        <xdr:cNvPr id="138" name="円/楕円 137"/>
        <xdr:cNvSpPr/>
      </xdr:nvSpPr>
      <xdr:spPr>
        <a:xfrm>
          <a:off x="4584700" y="929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63416</xdr:rowOff>
    </xdr:from>
    <xdr:ext cx="534377" cy="259045"/>
    <xdr:sp macro="" textlink="">
      <xdr:nvSpPr>
        <xdr:cNvPr id="139" name="物件費該当値テキスト"/>
        <xdr:cNvSpPr txBox="1"/>
      </xdr:nvSpPr>
      <xdr:spPr>
        <a:xfrm>
          <a:off x="4686300" y="915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93,808</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14529</xdr:rowOff>
    </xdr:from>
    <xdr:to>
      <xdr:col>5</xdr:col>
      <xdr:colOff>409575</xdr:colOff>
      <xdr:row>54</xdr:row>
      <xdr:rowOff>116129</xdr:rowOff>
    </xdr:to>
    <xdr:sp macro="" textlink="">
      <xdr:nvSpPr>
        <xdr:cNvPr id="140" name="円/楕円 139"/>
        <xdr:cNvSpPr/>
      </xdr:nvSpPr>
      <xdr:spPr>
        <a:xfrm>
          <a:off x="3746500" y="927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132656</xdr:rowOff>
    </xdr:from>
    <xdr:ext cx="534377" cy="259045"/>
    <xdr:sp macro="" textlink="">
      <xdr:nvSpPr>
        <xdr:cNvPr id="141" name="テキスト ボックス 140"/>
        <xdr:cNvSpPr txBox="1"/>
      </xdr:nvSpPr>
      <xdr:spPr>
        <a:xfrm>
          <a:off x="3530111" y="904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95,856</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73964</xdr:rowOff>
    </xdr:from>
    <xdr:to>
      <xdr:col>4</xdr:col>
      <xdr:colOff>206375</xdr:colOff>
      <xdr:row>55</xdr:row>
      <xdr:rowOff>4114</xdr:rowOff>
    </xdr:to>
    <xdr:sp macro="" textlink="">
      <xdr:nvSpPr>
        <xdr:cNvPr id="142" name="円/楕円 141"/>
        <xdr:cNvSpPr/>
      </xdr:nvSpPr>
      <xdr:spPr>
        <a:xfrm>
          <a:off x="2857500" y="93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20641</xdr:rowOff>
    </xdr:from>
    <xdr:ext cx="534377" cy="259045"/>
    <xdr:sp macro="" textlink="">
      <xdr:nvSpPr>
        <xdr:cNvPr id="143" name="テキスト ボックス 142"/>
        <xdr:cNvSpPr txBox="1"/>
      </xdr:nvSpPr>
      <xdr:spPr>
        <a:xfrm>
          <a:off x="2641111" y="910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91,176</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93840</xdr:rowOff>
    </xdr:from>
    <xdr:to>
      <xdr:col>3</xdr:col>
      <xdr:colOff>3175</xdr:colOff>
      <xdr:row>55</xdr:row>
      <xdr:rowOff>23990</xdr:rowOff>
    </xdr:to>
    <xdr:sp macro="" textlink="">
      <xdr:nvSpPr>
        <xdr:cNvPr id="144" name="円/楕円 143"/>
        <xdr:cNvSpPr/>
      </xdr:nvSpPr>
      <xdr:spPr>
        <a:xfrm>
          <a:off x="1968500" y="935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40517</xdr:rowOff>
    </xdr:from>
    <xdr:ext cx="534377" cy="259045"/>
    <xdr:sp macro="" textlink="">
      <xdr:nvSpPr>
        <xdr:cNvPr id="145" name="テキスト ボックス 144"/>
        <xdr:cNvSpPr txBox="1"/>
      </xdr:nvSpPr>
      <xdr:spPr>
        <a:xfrm>
          <a:off x="1752111" y="912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89,611</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165100</xdr:rowOff>
    </xdr:from>
    <xdr:to>
      <xdr:col>1</xdr:col>
      <xdr:colOff>485775</xdr:colOff>
      <xdr:row>55</xdr:row>
      <xdr:rowOff>95250</xdr:rowOff>
    </xdr:to>
    <xdr:sp macro="" textlink="">
      <xdr:nvSpPr>
        <xdr:cNvPr id="146" name="円/楕円 145"/>
        <xdr:cNvSpPr/>
      </xdr:nvSpPr>
      <xdr:spPr>
        <a:xfrm>
          <a:off x="10795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111777</xdr:rowOff>
    </xdr:from>
    <xdr:ext cx="534377" cy="259045"/>
    <xdr:sp macro="" textlink="">
      <xdr:nvSpPr>
        <xdr:cNvPr id="147" name="テキスト ボックス 146"/>
        <xdr:cNvSpPr txBox="1"/>
      </xdr:nvSpPr>
      <xdr:spPr>
        <a:xfrm>
          <a:off x="863111" y="919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146166</xdr:rowOff>
    </xdr:from>
    <xdr:to>
      <xdr:col>6</xdr:col>
      <xdr:colOff>511175</xdr:colOff>
      <xdr:row>76</xdr:row>
      <xdr:rowOff>4956</xdr:rowOff>
    </xdr:to>
    <xdr:cxnSp macro="">
      <xdr:nvCxnSpPr>
        <xdr:cNvPr id="178" name="直線コネクタ 177"/>
        <xdr:cNvCxnSpPr/>
      </xdr:nvCxnSpPr>
      <xdr:spPr>
        <a:xfrm flipV="1">
          <a:off x="3797300" y="13004916"/>
          <a:ext cx="838200" cy="3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134013</xdr:rowOff>
    </xdr:from>
    <xdr:ext cx="469744" cy="259045"/>
    <xdr:sp macro="" textlink="">
      <xdr:nvSpPr>
        <xdr:cNvPr id="179" name="維持補修費平均値テキスト"/>
        <xdr:cNvSpPr txBox="1"/>
      </xdr:nvSpPr>
      <xdr:spPr>
        <a:xfrm>
          <a:off x="4686300" y="1333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164553</xdr:rowOff>
    </xdr:from>
    <xdr:to>
      <xdr:col>5</xdr:col>
      <xdr:colOff>358775</xdr:colOff>
      <xdr:row>76</xdr:row>
      <xdr:rowOff>4956</xdr:rowOff>
    </xdr:to>
    <xdr:cxnSp macro="">
      <xdr:nvCxnSpPr>
        <xdr:cNvPr id="181" name="直線コネクタ 180"/>
        <xdr:cNvCxnSpPr/>
      </xdr:nvCxnSpPr>
      <xdr:spPr>
        <a:xfrm>
          <a:off x="2908300" y="13023303"/>
          <a:ext cx="889000" cy="1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114451</xdr:rowOff>
    </xdr:from>
    <xdr:ext cx="469744" cy="259045"/>
    <xdr:sp macro="" textlink="">
      <xdr:nvSpPr>
        <xdr:cNvPr id="183" name="テキスト ボックス 182"/>
        <xdr:cNvSpPr txBox="1"/>
      </xdr:nvSpPr>
      <xdr:spPr>
        <a:xfrm>
          <a:off x="3562427" y="134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164553</xdr:rowOff>
    </xdr:from>
    <xdr:to>
      <xdr:col>4</xdr:col>
      <xdr:colOff>155575</xdr:colOff>
      <xdr:row>76</xdr:row>
      <xdr:rowOff>146231</xdr:rowOff>
    </xdr:to>
    <xdr:cxnSp macro="">
      <xdr:nvCxnSpPr>
        <xdr:cNvPr id="184" name="直線コネクタ 183"/>
        <xdr:cNvCxnSpPr/>
      </xdr:nvCxnSpPr>
      <xdr:spPr>
        <a:xfrm flipV="1">
          <a:off x="2019300" y="13023303"/>
          <a:ext cx="889000" cy="15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90088</xdr:rowOff>
    </xdr:from>
    <xdr:ext cx="469744" cy="259045"/>
    <xdr:sp macro="" textlink="">
      <xdr:nvSpPr>
        <xdr:cNvPr id="186" name="テキスト ボックス 185"/>
        <xdr:cNvSpPr txBox="1"/>
      </xdr:nvSpPr>
      <xdr:spPr>
        <a:xfrm>
          <a:off x="2673427"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146231</xdr:rowOff>
    </xdr:from>
    <xdr:to>
      <xdr:col>2</xdr:col>
      <xdr:colOff>638175</xdr:colOff>
      <xdr:row>77</xdr:row>
      <xdr:rowOff>8223</xdr:rowOff>
    </xdr:to>
    <xdr:cxnSp macro="">
      <xdr:nvCxnSpPr>
        <xdr:cNvPr id="187" name="直線コネクタ 186"/>
        <xdr:cNvCxnSpPr/>
      </xdr:nvCxnSpPr>
      <xdr:spPr>
        <a:xfrm flipV="1">
          <a:off x="1130300" y="13176431"/>
          <a:ext cx="889000" cy="3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115268</xdr:rowOff>
    </xdr:from>
    <xdr:ext cx="469744" cy="259045"/>
    <xdr:sp macro="" textlink="">
      <xdr:nvSpPr>
        <xdr:cNvPr id="189" name="テキスト ボックス 188"/>
        <xdr:cNvSpPr txBox="1"/>
      </xdr:nvSpPr>
      <xdr:spPr>
        <a:xfrm>
          <a:off x="1784427" y="1348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112654</xdr:rowOff>
    </xdr:from>
    <xdr:ext cx="469744" cy="259045"/>
    <xdr:sp macro="" textlink="">
      <xdr:nvSpPr>
        <xdr:cNvPr id="191" name="テキスト ボックス 190"/>
        <xdr:cNvSpPr txBox="1"/>
      </xdr:nvSpPr>
      <xdr:spPr>
        <a:xfrm>
          <a:off x="895427" y="1348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95366</xdr:rowOff>
    </xdr:from>
    <xdr:to>
      <xdr:col>6</xdr:col>
      <xdr:colOff>561975</xdr:colOff>
      <xdr:row>76</xdr:row>
      <xdr:rowOff>25516</xdr:rowOff>
    </xdr:to>
    <xdr:sp macro="" textlink="">
      <xdr:nvSpPr>
        <xdr:cNvPr id="197" name="円/楕円 196"/>
        <xdr:cNvSpPr/>
      </xdr:nvSpPr>
      <xdr:spPr>
        <a:xfrm>
          <a:off x="4584700" y="1295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118243</xdr:rowOff>
    </xdr:from>
    <xdr:ext cx="534377" cy="259045"/>
    <xdr:sp macro="" textlink="">
      <xdr:nvSpPr>
        <xdr:cNvPr id="198" name="維持補修費該当値テキスト"/>
        <xdr:cNvSpPr txBox="1"/>
      </xdr:nvSpPr>
      <xdr:spPr>
        <a:xfrm>
          <a:off x="4686300" y="1280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19,552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125606</xdr:rowOff>
    </xdr:from>
    <xdr:to>
      <xdr:col>5</xdr:col>
      <xdr:colOff>409575</xdr:colOff>
      <xdr:row>76</xdr:row>
      <xdr:rowOff>55756</xdr:rowOff>
    </xdr:to>
    <xdr:sp macro="" textlink="">
      <xdr:nvSpPr>
        <xdr:cNvPr id="199" name="円/楕円 198"/>
        <xdr:cNvSpPr/>
      </xdr:nvSpPr>
      <xdr:spPr>
        <a:xfrm>
          <a:off x="3746500" y="1298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72283</xdr:rowOff>
    </xdr:from>
    <xdr:ext cx="534377" cy="259045"/>
    <xdr:sp macro="" textlink="">
      <xdr:nvSpPr>
        <xdr:cNvPr id="200" name="テキスト ボックス 199"/>
        <xdr:cNvSpPr txBox="1"/>
      </xdr:nvSpPr>
      <xdr:spPr>
        <a:xfrm>
          <a:off x="3530111" y="1275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18,626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113752</xdr:rowOff>
    </xdr:from>
    <xdr:to>
      <xdr:col>4</xdr:col>
      <xdr:colOff>206375</xdr:colOff>
      <xdr:row>76</xdr:row>
      <xdr:rowOff>43901</xdr:rowOff>
    </xdr:to>
    <xdr:sp macro="" textlink="">
      <xdr:nvSpPr>
        <xdr:cNvPr id="201" name="円/楕円 200"/>
        <xdr:cNvSpPr/>
      </xdr:nvSpPr>
      <xdr:spPr>
        <a:xfrm>
          <a:off x="2857500" y="129725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60429</xdr:rowOff>
    </xdr:from>
    <xdr:ext cx="534377" cy="259045"/>
    <xdr:sp macro="" textlink="">
      <xdr:nvSpPr>
        <xdr:cNvPr id="202" name="テキスト ボックス 201"/>
        <xdr:cNvSpPr txBox="1"/>
      </xdr:nvSpPr>
      <xdr:spPr>
        <a:xfrm>
          <a:off x="2641111" y="1274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95431</xdr:rowOff>
    </xdr:from>
    <xdr:to>
      <xdr:col>3</xdr:col>
      <xdr:colOff>3175</xdr:colOff>
      <xdr:row>77</xdr:row>
      <xdr:rowOff>25581</xdr:rowOff>
    </xdr:to>
    <xdr:sp macro="" textlink="">
      <xdr:nvSpPr>
        <xdr:cNvPr id="203" name="円/楕円 202"/>
        <xdr:cNvSpPr/>
      </xdr:nvSpPr>
      <xdr:spPr>
        <a:xfrm>
          <a:off x="1968500" y="1312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42108</xdr:rowOff>
    </xdr:from>
    <xdr:ext cx="534377" cy="259045"/>
    <xdr:sp macro="" textlink="">
      <xdr:nvSpPr>
        <xdr:cNvPr id="204" name="テキスト ボックス 203"/>
        <xdr:cNvSpPr txBox="1"/>
      </xdr:nvSpPr>
      <xdr:spPr>
        <a:xfrm>
          <a:off x="1752111" y="1290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128873</xdr:rowOff>
    </xdr:from>
    <xdr:to>
      <xdr:col>1</xdr:col>
      <xdr:colOff>485775</xdr:colOff>
      <xdr:row>77</xdr:row>
      <xdr:rowOff>59023</xdr:rowOff>
    </xdr:to>
    <xdr:sp macro="" textlink="">
      <xdr:nvSpPr>
        <xdr:cNvPr id="205" name="円/楕円 204"/>
        <xdr:cNvSpPr/>
      </xdr:nvSpPr>
      <xdr:spPr>
        <a:xfrm>
          <a:off x="1079500" y="1315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75549</xdr:rowOff>
    </xdr:from>
    <xdr:ext cx="534377" cy="259045"/>
    <xdr:sp macro="" textlink="">
      <xdr:nvSpPr>
        <xdr:cNvPr id="206" name="テキスト ボックス 205"/>
        <xdr:cNvSpPr txBox="1"/>
      </xdr:nvSpPr>
      <xdr:spPr>
        <a:xfrm>
          <a:off x="863111" y="1293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96,812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153339</xdr:rowOff>
    </xdr:from>
    <xdr:to>
      <xdr:col>6</xdr:col>
      <xdr:colOff>511175</xdr:colOff>
      <xdr:row>97</xdr:row>
      <xdr:rowOff>19659</xdr:rowOff>
    </xdr:to>
    <xdr:cxnSp macro="">
      <xdr:nvCxnSpPr>
        <xdr:cNvPr id="236" name="直線コネクタ 235"/>
        <xdr:cNvCxnSpPr/>
      </xdr:nvCxnSpPr>
      <xdr:spPr>
        <a:xfrm flipV="1">
          <a:off x="3797300" y="16612539"/>
          <a:ext cx="838200" cy="3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19659</xdr:rowOff>
    </xdr:from>
    <xdr:to>
      <xdr:col>5</xdr:col>
      <xdr:colOff>358775</xdr:colOff>
      <xdr:row>97</xdr:row>
      <xdr:rowOff>27279</xdr:rowOff>
    </xdr:to>
    <xdr:cxnSp macro="">
      <xdr:nvCxnSpPr>
        <xdr:cNvPr id="239" name="直線コネクタ 238"/>
        <xdr:cNvCxnSpPr/>
      </xdr:nvCxnSpPr>
      <xdr:spPr>
        <a:xfrm flipV="1">
          <a:off x="2908300" y="16650309"/>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58565</xdr:rowOff>
    </xdr:from>
    <xdr:ext cx="534377" cy="259045"/>
    <xdr:sp macro="" textlink="">
      <xdr:nvSpPr>
        <xdr:cNvPr id="241" name="テキスト ボックス 240"/>
        <xdr:cNvSpPr txBox="1"/>
      </xdr:nvSpPr>
      <xdr:spPr>
        <a:xfrm>
          <a:off x="3530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27279</xdr:rowOff>
    </xdr:from>
    <xdr:to>
      <xdr:col>4</xdr:col>
      <xdr:colOff>155575</xdr:colOff>
      <xdr:row>97</xdr:row>
      <xdr:rowOff>96940</xdr:rowOff>
    </xdr:to>
    <xdr:cxnSp macro="">
      <xdr:nvCxnSpPr>
        <xdr:cNvPr id="242" name="直線コネクタ 241"/>
        <xdr:cNvCxnSpPr/>
      </xdr:nvCxnSpPr>
      <xdr:spPr>
        <a:xfrm flipV="1">
          <a:off x="2019300" y="16657929"/>
          <a:ext cx="889000" cy="6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101046</xdr:rowOff>
    </xdr:from>
    <xdr:ext cx="534377" cy="259045"/>
    <xdr:sp macro="" textlink="">
      <xdr:nvSpPr>
        <xdr:cNvPr id="244" name="テキスト ボックス 243"/>
        <xdr:cNvSpPr txBox="1"/>
      </xdr:nvSpPr>
      <xdr:spPr>
        <a:xfrm>
          <a:off x="2641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96940</xdr:rowOff>
    </xdr:from>
    <xdr:to>
      <xdr:col>2</xdr:col>
      <xdr:colOff>638175</xdr:colOff>
      <xdr:row>97</xdr:row>
      <xdr:rowOff>139015</xdr:rowOff>
    </xdr:to>
    <xdr:cxnSp macro="">
      <xdr:nvCxnSpPr>
        <xdr:cNvPr id="245" name="直線コネクタ 244"/>
        <xdr:cNvCxnSpPr/>
      </xdr:nvCxnSpPr>
      <xdr:spPr>
        <a:xfrm flipV="1">
          <a:off x="1130300" y="16727590"/>
          <a:ext cx="889000" cy="4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6481</xdr:rowOff>
    </xdr:from>
    <xdr:ext cx="534377" cy="259045"/>
    <xdr:sp macro="" textlink="">
      <xdr:nvSpPr>
        <xdr:cNvPr id="247" name="テキスト ボックス 246"/>
        <xdr:cNvSpPr txBox="1"/>
      </xdr:nvSpPr>
      <xdr:spPr>
        <a:xfrm>
          <a:off x="1752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31170</xdr:rowOff>
    </xdr:from>
    <xdr:ext cx="534377" cy="259045"/>
    <xdr:sp macro="" textlink="">
      <xdr:nvSpPr>
        <xdr:cNvPr id="249" name="テキスト ボックス 248"/>
        <xdr:cNvSpPr txBox="1"/>
      </xdr:nvSpPr>
      <xdr:spPr>
        <a:xfrm>
          <a:off x="863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102539</xdr:rowOff>
    </xdr:from>
    <xdr:to>
      <xdr:col>6</xdr:col>
      <xdr:colOff>561975</xdr:colOff>
      <xdr:row>97</xdr:row>
      <xdr:rowOff>32689</xdr:rowOff>
    </xdr:to>
    <xdr:sp macro="" textlink="">
      <xdr:nvSpPr>
        <xdr:cNvPr id="255" name="円/楕円 254"/>
        <xdr:cNvSpPr/>
      </xdr:nvSpPr>
      <xdr:spPr>
        <a:xfrm>
          <a:off x="4584700" y="1656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80966</xdr:rowOff>
    </xdr:from>
    <xdr:ext cx="534377" cy="259045"/>
    <xdr:sp macro="" textlink="">
      <xdr:nvSpPr>
        <xdr:cNvPr id="256" name="扶助費該当値テキスト"/>
        <xdr:cNvSpPr txBox="1"/>
      </xdr:nvSpPr>
      <xdr:spPr>
        <a:xfrm>
          <a:off x="4686300" y="1654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91,926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140309</xdr:rowOff>
    </xdr:from>
    <xdr:to>
      <xdr:col>5</xdr:col>
      <xdr:colOff>409575</xdr:colOff>
      <xdr:row>97</xdr:row>
      <xdr:rowOff>70459</xdr:rowOff>
    </xdr:to>
    <xdr:sp macro="" textlink="">
      <xdr:nvSpPr>
        <xdr:cNvPr id="257" name="円/楕円 256"/>
        <xdr:cNvSpPr/>
      </xdr:nvSpPr>
      <xdr:spPr>
        <a:xfrm>
          <a:off x="3746500" y="1659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61586</xdr:rowOff>
    </xdr:from>
    <xdr:ext cx="534377" cy="259045"/>
    <xdr:sp macro="" textlink="">
      <xdr:nvSpPr>
        <xdr:cNvPr id="258" name="テキスト ボックス 257"/>
        <xdr:cNvSpPr txBox="1"/>
      </xdr:nvSpPr>
      <xdr:spPr>
        <a:xfrm>
          <a:off x="3530111" y="1669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88,952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147929</xdr:rowOff>
    </xdr:from>
    <xdr:to>
      <xdr:col>4</xdr:col>
      <xdr:colOff>206375</xdr:colOff>
      <xdr:row>97</xdr:row>
      <xdr:rowOff>78079</xdr:rowOff>
    </xdr:to>
    <xdr:sp macro="" textlink="">
      <xdr:nvSpPr>
        <xdr:cNvPr id="259" name="円/楕円 258"/>
        <xdr:cNvSpPr/>
      </xdr:nvSpPr>
      <xdr:spPr>
        <a:xfrm>
          <a:off x="2857500" y="16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94606</xdr:rowOff>
    </xdr:from>
    <xdr:ext cx="534377" cy="259045"/>
    <xdr:sp macro="" textlink="">
      <xdr:nvSpPr>
        <xdr:cNvPr id="260" name="テキスト ボックス 259"/>
        <xdr:cNvSpPr txBox="1"/>
      </xdr:nvSpPr>
      <xdr:spPr>
        <a:xfrm>
          <a:off x="2641111" y="1638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88,352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46140</xdr:rowOff>
    </xdr:from>
    <xdr:to>
      <xdr:col>3</xdr:col>
      <xdr:colOff>3175</xdr:colOff>
      <xdr:row>97</xdr:row>
      <xdr:rowOff>147740</xdr:rowOff>
    </xdr:to>
    <xdr:sp macro="" textlink="">
      <xdr:nvSpPr>
        <xdr:cNvPr id="261" name="円/楕円 260"/>
        <xdr:cNvSpPr/>
      </xdr:nvSpPr>
      <xdr:spPr>
        <a:xfrm>
          <a:off x="1968500" y="166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164267</xdr:rowOff>
    </xdr:from>
    <xdr:ext cx="534377" cy="259045"/>
    <xdr:sp macro="" textlink="">
      <xdr:nvSpPr>
        <xdr:cNvPr id="262" name="テキスト ボックス 261"/>
        <xdr:cNvSpPr txBox="1"/>
      </xdr:nvSpPr>
      <xdr:spPr>
        <a:xfrm>
          <a:off x="1752111" y="1645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82,867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88215</xdr:rowOff>
    </xdr:from>
    <xdr:to>
      <xdr:col>1</xdr:col>
      <xdr:colOff>485775</xdr:colOff>
      <xdr:row>98</xdr:row>
      <xdr:rowOff>18365</xdr:rowOff>
    </xdr:to>
    <xdr:sp macro="" textlink="">
      <xdr:nvSpPr>
        <xdr:cNvPr id="263" name="円/楕円 262"/>
        <xdr:cNvSpPr/>
      </xdr:nvSpPr>
      <xdr:spPr>
        <a:xfrm>
          <a:off x="1079500" y="1671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34892</xdr:rowOff>
    </xdr:from>
    <xdr:ext cx="534377" cy="259045"/>
    <xdr:sp macro="" textlink="">
      <xdr:nvSpPr>
        <xdr:cNvPr id="264" name="テキスト ボックス 263"/>
        <xdr:cNvSpPr txBox="1"/>
      </xdr:nvSpPr>
      <xdr:spPr>
        <a:xfrm>
          <a:off x="863111" y="1649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149282</xdr:rowOff>
    </xdr:from>
    <xdr:to>
      <xdr:col>15</xdr:col>
      <xdr:colOff>180975</xdr:colOff>
      <xdr:row>35</xdr:row>
      <xdr:rowOff>69453</xdr:rowOff>
    </xdr:to>
    <xdr:cxnSp macro="">
      <xdr:nvCxnSpPr>
        <xdr:cNvPr id="297" name="直線コネクタ 296"/>
        <xdr:cNvCxnSpPr/>
      </xdr:nvCxnSpPr>
      <xdr:spPr>
        <a:xfrm flipV="1">
          <a:off x="9639300" y="5978582"/>
          <a:ext cx="838200" cy="9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138421</xdr:rowOff>
    </xdr:from>
    <xdr:ext cx="534377" cy="259045"/>
    <xdr:sp macro="" textlink="">
      <xdr:nvSpPr>
        <xdr:cNvPr id="298" name="補助費等平均値テキスト"/>
        <xdr:cNvSpPr txBox="1"/>
      </xdr:nvSpPr>
      <xdr:spPr>
        <a:xfrm>
          <a:off x="10528300" y="61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69453</xdr:rowOff>
    </xdr:from>
    <xdr:to>
      <xdr:col>14</xdr:col>
      <xdr:colOff>28575</xdr:colOff>
      <xdr:row>35</xdr:row>
      <xdr:rowOff>148577</xdr:rowOff>
    </xdr:to>
    <xdr:cxnSp macro="">
      <xdr:nvCxnSpPr>
        <xdr:cNvPr id="300" name="直線コネクタ 299"/>
        <xdr:cNvCxnSpPr/>
      </xdr:nvCxnSpPr>
      <xdr:spPr>
        <a:xfrm flipV="1">
          <a:off x="8750300" y="6070203"/>
          <a:ext cx="889000" cy="7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88330</xdr:rowOff>
    </xdr:from>
    <xdr:ext cx="534377" cy="259045"/>
    <xdr:sp macro="" textlink="">
      <xdr:nvSpPr>
        <xdr:cNvPr id="302" name="テキスト ボックス 301"/>
        <xdr:cNvSpPr txBox="1"/>
      </xdr:nvSpPr>
      <xdr:spPr>
        <a:xfrm>
          <a:off x="9372111" y="626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148577</xdr:rowOff>
    </xdr:from>
    <xdr:to>
      <xdr:col>12</xdr:col>
      <xdr:colOff>511175</xdr:colOff>
      <xdr:row>35</xdr:row>
      <xdr:rowOff>156759</xdr:rowOff>
    </xdr:to>
    <xdr:cxnSp macro="">
      <xdr:nvCxnSpPr>
        <xdr:cNvPr id="303" name="直線コネクタ 302"/>
        <xdr:cNvCxnSpPr/>
      </xdr:nvCxnSpPr>
      <xdr:spPr>
        <a:xfrm flipV="1">
          <a:off x="7861300" y="6149327"/>
          <a:ext cx="889000" cy="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126525</xdr:rowOff>
    </xdr:from>
    <xdr:ext cx="534377" cy="259045"/>
    <xdr:sp macro="" textlink="">
      <xdr:nvSpPr>
        <xdr:cNvPr id="305" name="テキスト ボックス 304"/>
        <xdr:cNvSpPr txBox="1"/>
      </xdr:nvSpPr>
      <xdr:spPr>
        <a:xfrm>
          <a:off x="8483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156759</xdr:rowOff>
    </xdr:from>
    <xdr:to>
      <xdr:col>11</xdr:col>
      <xdr:colOff>307975</xdr:colOff>
      <xdr:row>36</xdr:row>
      <xdr:rowOff>60614</xdr:rowOff>
    </xdr:to>
    <xdr:cxnSp macro="">
      <xdr:nvCxnSpPr>
        <xdr:cNvPr id="306" name="直線コネクタ 305"/>
        <xdr:cNvCxnSpPr/>
      </xdr:nvCxnSpPr>
      <xdr:spPr>
        <a:xfrm flipV="1">
          <a:off x="6972300" y="6157509"/>
          <a:ext cx="889000" cy="7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150356</xdr:rowOff>
    </xdr:from>
    <xdr:ext cx="534377" cy="259045"/>
    <xdr:sp macro="" textlink="">
      <xdr:nvSpPr>
        <xdr:cNvPr id="308" name="テキスト ボックス 307"/>
        <xdr:cNvSpPr txBox="1"/>
      </xdr:nvSpPr>
      <xdr:spPr>
        <a:xfrm>
          <a:off x="7594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157424</xdr:rowOff>
    </xdr:from>
    <xdr:ext cx="534377" cy="259045"/>
    <xdr:sp macro="" textlink="">
      <xdr:nvSpPr>
        <xdr:cNvPr id="310" name="テキスト ボックス 309"/>
        <xdr:cNvSpPr txBox="1"/>
      </xdr:nvSpPr>
      <xdr:spPr>
        <a:xfrm>
          <a:off x="6705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98482</xdr:rowOff>
    </xdr:from>
    <xdr:to>
      <xdr:col>15</xdr:col>
      <xdr:colOff>231775</xdr:colOff>
      <xdr:row>35</xdr:row>
      <xdr:rowOff>28632</xdr:rowOff>
    </xdr:to>
    <xdr:sp macro="" textlink="">
      <xdr:nvSpPr>
        <xdr:cNvPr id="316" name="円/楕円 315"/>
        <xdr:cNvSpPr/>
      </xdr:nvSpPr>
      <xdr:spPr>
        <a:xfrm>
          <a:off x="10426700" y="592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121359</xdr:rowOff>
    </xdr:from>
    <xdr:ext cx="534377" cy="259045"/>
    <xdr:sp macro="" textlink="">
      <xdr:nvSpPr>
        <xdr:cNvPr id="317" name="補助費等該当値テキスト"/>
        <xdr:cNvSpPr txBox="1"/>
      </xdr:nvSpPr>
      <xdr:spPr>
        <a:xfrm>
          <a:off x="10528300" y="577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88,994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18653</xdr:rowOff>
    </xdr:from>
    <xdr:to>
      <xdr:col>14</xdr:col>
      <xdr:colOff>79375</xdr:colOff>
      <xdr:row>35</xdr:row>
      <xdr:rowOff>120253</xdr:rowOff>
    </xdr:to>
    <xdr:sp macro="" textlink="">
      <xdr:nvSpPr>
        <xdr:cNvPr id="318" name="円/楕円 317"/>
        <xdr:cNvSpPr/>
      </xdr:nvSpPr>
      <xdr:spPr>
        <a:xfrm>
          <a:off x="9588500" y="601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136780</xdr:rowOff>
    </xdr:from>
    <xdr:ext cx="534377" cy="259045"/>
    <xdr:sp macro="" textlink="">
      <xdr:nvSpPr>
        <xdr:cNvPr id="319" name="テキスト ボックス 318"/>
        <xdr:cNvSpPr txBox="1"/>
      </xdr:nvSpPr>
      <xdr:spPr>
        <a:xfrm>
          <a:off x="9372111" y="579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79,375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97777</xdr:rowOff>
    </xdr:from>
    <xdr:to>
      <xdr:col>12</xdr:col>
      <xdr:colOff>561975</xdr:colOff>
      <xdr:row>36</xdr:row>
      <xdr:rowOff>27927</xdr:rowOff>
    </xdr:to>
    <xdr:sp macro="" textlink="">
      <xdr:nvSpPr>
        <xdr:cNvPr id="320" name="円/楕円 319"/>
        <xdr:cNvSpPr/>
      </xdr:nvSpPr>
      <xdr:spPr>
        <a:xfrm>
          <a:off x="8699500" y="609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44454</xdr:rowOff>
    </xdr:from>
    <xdr:ext cx="534377" cy="259045"/>
    <xdr:sp macro="" textlink="">
      <xdr:nvSpPr>
        <xdr:cNvPr id="321" name="テキスト ボックス 320"/>
        <xdr:cNvSpPr txBox="1"/>
      </xdr:nvSpPr>
      <xdr:spPr>
        <a:xfrm>
          <a:off x="8483111" y="587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71,068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105959</xdr:rowOff>
    </xdr:from>
    <xdr:to>
      <xdr:col>11</xdr:col>
      <xdr:colOff>358775</xdr:colOff>
      <xdr:row>36</xdr:row>
      <xdr:rowOff>36109</xdr:rowOff>
    </xdr:to>
    <xdr:sp macro="" textlink="">
      <xdr:nvSpPr>
        <xdr:cNvPr id="322" name="円/楕円 321"/>
        <xdr:cNvSpPr/>
      </xdr:nvSpPr>
      <xdr:spPr>
        <a:xfrm>
          <a:off x="7810500" y="610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52636</xdr:rowOff>
    </xdr:from>
    <xdr:ext cx="534377" cy="259045"/>
    <xdr:sp macro="" textlink="">
      <xdr:nvSpPr>
        <xdr:cNvPr id="323" name="テキスト ボックス 322"/>
        <xdr:cNvSpPr txBox="1"/>
      </xdr:nvSpPr>
      <xdr:spPr>
        <a:xfrm>
          <a:off x="7594111" y="588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70,209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9814</xdr:rowOff>
    </xdr:from>
    <xdr:to>
      <xdr:col>10</xdr:col>
      <xdr:colOff>155575</xdr:colOff>
      <xdr:row>36</xdr:row>
      <xdr:rowOff>111414</xdr:rowOff>
    </xdr:to>
    <xdr:sp macro="" textlink="">
      <xdr:nvSpPr>
        <xdr:cNvPr id="324" name="円/楕円 323"/>
        <xdr:cNvSpPr/>
      </xdr:nvSpPr>
      <xdr:spPr>
        <a:xfrm>
          <a:off x="6921500" y="618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127941</xdr:rowOff>
    </xdr:from>
    <xdr:ext cx="534377" cy="259045"/>
    <xdr:sp macro="" textlink="">
      <xdr:nvSpPr>
        <xdr:cNvPr id="325" name="テキスト ボックス 324"/>
        <xdr:cNvSpPr txBox="1"/>
      </xdr:nvSpPr>
      <xdr:spPr>
        <a:xfrm>
          <a:off x="6705111" y="595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63,768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122084</xdr:rowOff>
    </xdr:from>
    <xdr:to>
      <xdr:col>15</xdr:col>
      <xdr:colOff>180975</xdr:colOff>
      <xdr:row>57</xdr:row>
      <xdr:rowOff>69913</xdr:rowOff>
    </xdr:to>
    <xdr:cxnSp macro="">
      <xdr:nvCxnSpPr>
        <xdr:cNvPr id="352" name="直線コネクタ 351"/>
        <xdr:cNvCxnSpPr/>
      </xdr:nvCxnSpPr>
      <xdr:spPr>
        <a:xfrm flipV="1">
          <a:off x="9639300" y="9723284"/>
          <a:ext cx="838200" cy="1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58163</xdr:rowOff>
    </xdr:from>
    <xdr:to>
      <xdr:col>14</xdr:col>
      <xdr:colOff>28575</xdr:colOff>
      <xdr:row>57</xdr:row>
      <xdr:rowOff>69913</xdr:rowOff>
    </xdr:to>
    <xdr:cxnSp macro="">
      <xdr:nvCxnSpPr>
        <xdr:cNvPr id="355" name="直線コネクタ 354"/>
        <xdr:cNvCxnSpPr/>
      </xdr:nvCxnSpPr>
      <xdr:spPr>
        <a:xfrm>
          <a:off x="8750300" y="9830813"/>
          <a:ext cx="8890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159208</xdr:rowOff>
    </xdr:from>
    <xdr:ext cx="534377" cy="259045"/>
    <xdr:sp macro="" textlink="">
      <xdr:nvSpPr>
        <xdr:cNvPr id="357" name="テキスト ボックス 356"/>
        <xdr:cNvSpPr txBox="1"/>
      </xdr:nvSpPr>
      <xdr:spPr>
        <a:xfrm>
          <a:off x="9372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145397</xdr:rowOff>
    </xdr:from>
    <xdr:to>
      <xdr:col>12</xdr:col>
      <xdr:colOff>511175</xdr:colOff>
      <xdr:row>57</xdr:row>
      <xdr:rowOff>58163</xdr:rowOff>
    </xdr:to>
    <xdr:cxnSp macro="">
      <xdr:nvCxnSpPr>
        <xdr:cNvPr id="358" name="直線コネクタ 357"/>
        <xdr:cNvCxnSpPr/>
      </xdr:nvCxnSpPr>
      <xdr:spPr>
        <a:xfrm>
          <a:off x="7861300" y="9746597"/>
          <a:ext cx="889000" cy="8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145397</xdr:rowOff>
    </xdr:from>
    <xdr:to>
      <xdr:col>11</xdr:col>
      <xdr:colOff>307975</xdr:colOff>
      <xdr:row>57</xdr:row>
      <xdr:rowOff>44827</xdr:rowOff>
    </xdr:to>
    <xdr:cxnSp macro="">
      <xdr:nvCxnSpPr>
        <xdr:cNvPr id="361" name="直線コネクタ 360"/>
        <xdr:cNvCxnSpPr/>
      </xdr:nvCxnSpPr>
      <xdr:spPr>
        <a:xfrm flipV="1">
          <a:off x="6972300" y="9746597"/>
          <a:ext cx="889000" cy="7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63" name="テキスト ボックス 362"/>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71284</xdr:rowOff>
    </xdr:from>
    <xdr:to>
      <xdr:col>15</xdr:col>
      <xdr:colOff>231775</xdr:colOff>
      <xdr:row>57</xdr:row>
      <xdr:rowOff>1434</xdr:rowOff>
    </xdr:to>
    <xdr:sp macro="" textlink="">
      <xdr:nvSpPr>
        <xdr:cNvPr id="371" name="円/楕円 370"/>
        <xdr:cNvSpPr/>
      </xdr:nvSpPr>
      <xdr:spPr>
        <a:xfrm>
          <a:off x="10426700" y="967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49711</xdr:rowOff>
    </xdr:from>
    <xdr:ext cx="534377" cy="259045"/>
    <xdr:sp macro="" textlink="">
      <xdr:nvSpPr>
        <xdr:cNvPr id="372" name="普通建設事業費該当値テキスト"/>
        <xdr:cNvSpPr txBox="1"/>
      </xdr:nvSpPr>
      <xdr:spPr>
        <a:xfrm>
          <a:off x="10528300" y="965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78,853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19113</xdr:rowOff>
    </xdr:from>
    <xdr:to>
      <xdr:col>14</xdr:col>
      <xdr:colOff>79375</xdr:colOff>
      <xdr:row>57</xdr:row>
      <xdr:rowOff>120713</xdr:rowOff>
    </xdr:to>
    <xdr:sp macro="" textlink="">
      <xdr:nvSpPr>
        <xdr:cNvPr id="373" name="円/楕円 372"/>
        <xdr:cNvSpPr/>
      </xdr:nvSpPr>
      <xdr:spPr>
        <a:xfrm>
          <a:off x="9588500" y="97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111840</xdr:rowOff>
    </xdr:from>
    <xdr:ext cx="534377" cy="259045"/>
    <xdr:sp macro="" textlink="">
      <xdr:nvSpPr>
        <xdr:cNvPr id="374" name="テキスト ボックス 373"/>
        <xdr:cNvSpPr txBox="1"/>
      </xdr:nvSpPr>
      <xdr:spPr>
        <a:xfrm>
          <a:off x="9372111" y="988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52,764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7363</xdr:rowOff>
    </xdr:from>
    <xdr:to>
      <xdr:col>12</xdr:col>
      <xdr:colOff>561975</xdr:colOff>
      <xdr:row>57</xdr:row>
      <xdr:rowOff>108963</xdr:rowOff>
    </xdr:to>
    <xdr:sp macro="" textlink="">
      <xdr:nvSpPr>
        <xdr:cNvPr id="375" name="円/楕円 374"/>
        <xdr:cNvSpPr/>
      </xdr:nvSpPr>
      <xdr:spPr>
        <a:xfrm>
          <a:off x="8699500" y="978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100090</xdr:rowOff>
    </xdr:from>
    <xdr:ext cx="534377" cy="259045"/>
    <xdr:sp macro="" textlink="">
      <xdr:nvSpPr>
        <xdr:cNvPr id="376" name="テキスト ボックス 375"/>
        <xdr:cNvSpPr txBox="1"/>
      </xdr:nvSpPr>
      <xdr:spPr>
        <a:xfrm>
          <a:off x="8483111" y="987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55,334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94597</xdr:rowOff>
    </xdr:from>
    <xdr:to>
      <xdr:col>11</xdr:col>
      <xdr:colOff>358775</xdr:colOff>
      <xdr:row>57</xdr:row>
      <xdr:rowOff>24747</xdr:rowOff>
    </xdr:to>
    <xdr:sp macro="" textlink="">
      <xdr:nvSpPr>
        <xdr:cNvPr id="377" name="円/楕円 376"/>
        <xdr:cNvSpPr/>
      </xdr:nvSpPr>
      <xdr:spPr>
        <a:xfrm>
          <a:off x="7810500" y="969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15874</xdr:rowOff>
    </xdr:from>
    <xdr:ext cx="534377" cy="259045"/>
    <xdr:sp macro="" textlink="">
      <xdr:nvSpPr>
        <xdr:cNvPr id="378" name="テキスト ボックス 377"/>
        <xdr:cNvSpPr txBox="1"/>
      </xdr:nvSpPr>
      <xdr:spPr>
        <a:xfrm>
          <a:off x="7594111" y="978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73,754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165477</xdr:rowOff>
    </xdr:from>
    <xdr:to>
      <xdr:col>10</xdr:col>
      <xdr:colOff>155575</xdr:colOff>
      <xdr:row>57</xdr:row>
      <xdr:rowOff>95627</xdr:rowOff>
    </xdr:to>
    <xdr:sp macro="" textlink="">
      <xdr:nvSpPr>
        <xdr:cNvPr id="379" name="円/楕円 378"/>
        <xdr:cNvSpPr/>
      </xdr:nvSpPr>
      <xdr:spPr>
        <a:xfrm>
          <a:off x="6921500" y="976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86754</xdr:rowOff>
    </xdr:from>
    <xdr:ext cx="534377" cy="259045"/>
    <xdr:sp macro="" textlink="">
      <xdr:nvSpPr>
        <xdr:cNvPr id="380" name="テキスト ボックス 379"/>
        <xdr:cNvSpPr txBox="1"/>
      </xdr:nvSpPr>
      <xdr:spPr>
        <a:xfrm>
          <a:off x="6705111" y="985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124819</xdr:rowOff>
    </xdr:from>
    <xdr:to>
      <xdr:col>15</xdr:col>
      <xdr:colOff>180975</xdr:colOff>
      <xdr:row>77</xdr:row>
      <xdr:rowOff>138252</xdr:rowOff>
    </xdr:to>
    <xdr:cxnSp macro="">
      <xdr:nvCxnSpPr>
        <xdr:cNvPr id="409" name="直線コネクタ 408"/>
        <xdr:cNvCxnSpPr/>
      </xdr:nvCxnSpPr>
      <xdr:spPr>
        <a:xfrm>
          <a:off x="9639300" y="13326469"/>
          <a:ext cx="838200" cy="1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88465</xdr:rowOff>
    </xdr:from>
    <xdr:ext cx="534377" cy="259045"/>
    <xdr:sp macro="" textlink="">
      <xdr:nvSpPr>
        <xdr:cNvPr id="410" name="普通建設事業費 （ うち新規整備　）平均値テキスト"/>
        <xdr:cNvSpPr txBox="1"/>
      </xdr:nvSpPr>
      <xdr:spPr>
        <a:xfrm>
          <a:off x="10528300" y="13290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124819</xdr:rowOff>
    </xdr:from>
    <xdr:to>
      <xdr:col>14</xdr:col>
      <xdr:colOff>28575</xdr:colOff>
      <xdr:row>78</xdr:row>
      <xdr:rowOff>8407</xdr:rowOff>
    </xdr:to>
    <xdr:cxnSp macro="">
      <xdr:nvCxnSpPr>
        <xdr:cNvPr id="412" name="直線コネクタ 411"/>
        <xdr:cNvCxnSpPr/>
      </xdr:nvCxnSpPr>
      <xdr:spPr>
        <a:xfrm flipV="1">
          <a:off x="8750300" y="13326469"/>
          <a:ext cx="889000" cy="5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146662</xdr:rowOff>
    </xdr:from>
    <xdr:ext cx="534377" cy="259045"/>
    <xdr:sp macro="" textlink="">
      <xdr:nvSpPr>
        <xdr:cNvPr id="414" name="テキスト ボックス 413"/>
        <xdr:cNvSpPr txBox="1"/>
      </xdr:nvSpPr>
      <xdr:spPr>
        <a:xfrm>
          <a:off x="9372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87452</xdr:rowOff>
    </xdr:from>
    <xdr:to>
      <xdr:col>15</xdr:col>
      <xdr:colOff>231775</xdr:colOff>
      <xdr:row>78</xdr:row>
      <xdr:rowOff>17602</xdr:rowOff>
    </xdr:to>
    <xdr:sp macro="" textlink="">
      <xdr:nvSpPr>
        <xdr:cNvPr id="422" name="円/楕円 421"/>
        <xdr:cNvSpPr/>
      </xdr:nvSpPr>
      <xdr:spPr>
        <a:xfrm>
          <a:off x="10426700" y="1328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110329</xdr:rowOff>
    </xdr:from>
    <xdr:ext cx="534377" cy="259045"/>
    <xdr:sp macro="" textlink="">
      <xdr:nvSpPr>
        <xdr:cNvPr id="423" name="普通建設事業費 （ うち新規整備　）該当値テキスト"/>
        <xdr:cNvSpPr txBox="1"/>
      </xdr:nvSpPr>
      <xdr:spPr>
        <a:xfrm>
          <a:off x="10528300" y="1314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32,690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74019</xdr:rowOff>
    </xdr:from>
    <xdr:to>
      <xdr:col>14</xdr:col>
      <xdr:colOff>79375</xdr:colOff>
      <xdr:row>78</xdr:row>
      <xdr:rowOff>4169</xdr:rowOff>
    </xdr:to>
    <xdr:sp macro="" textlink="">
      <xdr:nvSpPr>
        <xdr:cNvPr id="424" name="円/楕円 423"/>
        <xdr:cNvSpPr/>
      </xdr:nvSpPr>
      <xdr:spPr>
        <a:xfrm>
          <a:off x="9588500" y="1327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166746</xdr:rowOff>
    </xdr:from>
    <xdr:ext cx="534377" cy="259045"/>
    <xdr:sp macro="" textlink="">
      <xdr:nvSpPr>
        <xdr:cNvPr id="425" name="テキスト ボックス 424"/>
        <xdr:cNvSpPr txBox="1"/>
      </xdr:nvSpPr>
      <xdr:spPr>
        <a:xfrm>
          <a:off x="9372111" y="1336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34,453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129057</xdr:rowOff>
    </xdr:from>
    <xdr:to>
      <xdr:col>12</xdr:col>
      <xdr:colOff>561975</xdr:colOff>
      <xdr:row>78</xdr:row>
      <xdr:rowOff>59207</xdr:rowOff>
    </xdr:to>
    <xdr:sp macro="" textlink="">
      <xdr:nvSpPr>
        <xdr:cNvPr id="426" name="円/楕円 425"/>
        <xdr:cNvSpPr/>
      </xdr:nvSpPr>
      <xdr:spPr>
        <a:xfrm>
          <a:off x="8699500" y="1333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50334</xdr:rowOff>
    </xdr:from>
    <xdr:ext cx="534377" cy="259045"/>
    <xdr:sp macro="" textlink="">
      <xdr:nvSpPr>
        <xdr:cNvPr id="427" name="テキスト ボックス 426"/>
        <xdr:cNvSpPr txBox="1"/>
      </xdr:nvSpPr>
      <xdr:spPr>
        <a:xfrm>
          <a:off x="8483111" y="1342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134122</xdr:rowOff>
    </xdr:from>
    <xdr:to>
      <xdr:col>15</xdr:col>
      <xdr:colOff>180975</xdr:colOff>
      <xdr:row>97</xdr:row>
      <xdr:rowOff>138574</xdr:rowOff>
    </xdr:to>
    <xdr:cxnSp macro="">
      <xdr:nvCxnSpPr>
        <xdr:cNvPr id="452" name="直線コネクタ 451"/>
        <xdr:cNvCxnSpPr/>
      </xdr:nvCxnSpPr>
      <xdr:spPr>
        <a:xfrm>
          <a:off x="9639300" y="16764772"/>
          <a:ext cx="838200" cy="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134122</xdr:rowOff>
    </xdr:from>
    <xdr:to>
      <xdr:col>14</xdr:col>
      <xdr:colOff>28575</xdr:colOff>
      <xdr:row>97</xdr:row>
      <xdr:rowOff>167052</xdr:rowOff>
    </xdr:to>
    <xdr:cxnSp macro="">
      <xdr:nvCxnSpPr>
        <xdr:cNvPr id="455" name="直線コネクタ 454"/>
        <xdr:cNvCxnSpPr/>
      </xdr:nvCxnSpPr>
      <xdr:spPr>
        <a:xfrm flipV="1">
          <a:off x="8750300" y="16764772"/>
          <a:ext cx="889000" cy="3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7" name="テキスト ボックス 456"/>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57345</xdr:rowOff>
    </xdr:from>
    <xdr:ext cx="534377" cy="259045"/>
    <xdr:sp macro="" textlink="">
      <xdr:nvSpPr>
        <xdr:cNvPr id="459" name="テキスト ボックス 458"/>
        <xdr:cNvSpPr txBox="1"/>
      </xdr:nvSpPr>
      <xdr:spPr>
        <a:xfrm>
          <a:off x="8483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87774</xdr:rowOff>
    </xdr:from>
    <xdr:to>
      <xdr:col>15</xdr:col>
      <xdr:colOff>231775</xdr:colOff>
      <xdr:row>98</xdr:row>
      <xdr:rowOff>17924</xdr:rowOff>
    </xdr:to>
    <xdr:sp macro="" textlink="">
      <xdr:nvSpPr>
        <xdr:cNvPr id="465" name="円/楕円 464"/>
        <xdr:cNvSpPr/>
      </xdr:nvSpPr>
      <xdr:spPr>
        <a:xfrm>
          <a:off x="10426700" y="1671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2701</xdr:rowOff>
    </xdr:from>
    <xdr:ext cx="534377" cy="259045"/>
    <xdr:sp macro="" textlink="">
      <xdr:nvSpPr>
        <xdr:cNvPr id="466" name="普通建設事業費 （ うち更新整備　）該当値テキスト"/>
        <xdr:cNvSpPr txBox="1"/>
      </xdr:nvSpPr>
      <xdr:spPr>
        <a:xfrm>
          <a:off x="10528300" y="1663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10,197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83322</xdr:rowOff>
    </xdr:from>
    <xdr:to>
      <xdr:col>14</xdr:col>
      <xdr:colOff>79375</xdr:colOff>
      <xdr:row>98</xdr:row>
      <xdr:rowOff>13472</xdr:rowOff>
    </xdr:to>
    <xdr:sp macro="" textlink="">
      <xdr:nvSpPr>
        <xdr:cNvPr id="467" name="円/楕円 466"/>
        <xdr:cNvSpPr/>
      </xdr:nvSpPr>
      <xdr:spPr>
        <a:xfrm>
          <a:off x="9588500" y="1671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4599</xdr:rowOff>
    </xdr:from>
    <xdr:ext cx="534377" cy="259045"/>
    <xdr:sp macro="" textlink="">
      <xdr:nvSpPr>
        <xdr:cNvPr id="468" name="テキスト ボックス 467"/>
        <xdr:cNvSpPr txBox="1"/>
      </xdr:nvSpPr>
      <xdr:spPr>
        <a:xfrm>
          <a:off x="9372111" y="1680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116252</xdr:rowOff>
    </xdr:from>
    <xdr:to>
      <xdr:col>12</xdr:col>
      <xdr:colOff>561975</xdr:colOff>
      <xdr:row>98</xdr:row>
      <xdr:rowOff>46402</xdr:rowOff>
    </xdr:to>
    <xdr:sp macro="" textlink="">
      <xdr:nvSpPr>
        <xdr:cNvPr id="469" name="円/楕円 468"/>
        <xdr:cNvSpPr/>
      </xdr:nvSpPr>
      <xdr:spPr>
        <a:xfrm>
          <a:off x="8699500" y="1674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37529</xdr:rowOff>
    </xdr:from>
    <xdr:ext cx="469744" cy="259045"/>
    <xdr:sp macro="" textlink="">
      <xdr:nvSpPr>
        <xdr:cNvPr id="470" name="テキスト ボックス 469"/>
        <xdr:cNvSpPr txBox="1"/>
      </xdr:nvSpPr>
      <xdr:spPr>
        <a:xfrm>
          <a:off x="8515427" y="1683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121435</xdr:rowOff>
    </xdr:from>
    <xdr:to>
      <xdr:col>23</xdr:col>
      <xdr:colOff>517525</xdr:colOff>
      <xdr:row>38</xdr:row>
      <xdr:rowOff>132568</xdr:rowOff>
    </xdr:to>
    <xdr:cxnSp macro="">
      <xdr:nvCxnSpPr>
        <xdr:cNvPr id="497" name="直線コネクタ 496"/>
        <xdr:cNvCxnSpPr/>
      </xdr:nvCxnSpPr>
      <xdr:spPr>
        <a:xfrm>
          <a:off x="15481300" y="6636535"/>
          <a:ext cx="838200" cy="1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48375</xdr:rowOff>
    </xdr:from>
    <xdr:to>
      <xdr:col>22</xdr:col>
      <xdr:colOff>365125</xdr:colOff>
      <xdr:row>38</xdr:row>
      <xdr:rowOff>121435</xdr:rowOff>
    </xdr:to>
    <xdr:cxnSp macro="">
      <xdr:nvCxnSpPr>
        <xdr:cNvPr id="500" name="直線コネクタ 499"/>
        <xdr:cNvCxnSpPr/>
      </xdr:nvCxnSpPr>
      <xdr:spPr>
        <a:xfrm>
          <a:off x="14592300" y="6563475"/>
          <a:ext cx="889000" cy="7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138374</xdr:rowOff>
    </xdr:from>
    <xdr:to>
      <xdr:col>21</xdr:col>
      <xdr:colOff>161925</xdr:colOff>
      <xdr:row>38</xdr:row>
      <xdr:rowOff>48375</xdr:rowOff>
    </xdr:to>
    <xdr:cxnSp macro="">
      <xdr:nvCxnSpPr>
        <xdr:cNvPr id="503" name="直線コネクタ 502"/>
        <xdr:cNvCxnSpPr/>
      </xdr:nvCxnSpPr>
      <xdr:spPr>
        <a:xfrm>
          <a:off x="13703300" y="6482024"/>
          <a:ext cx="889000" cy="8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138374</xdr:rowOff>
    </xdr:from>
    <xdr:to>
      <xdr:col>19</xdr:col>
      <xdr:colOff>644525</xdr:colOff>
      <xdr:row>38</xdr:row>
      <xdr:rowOff>51963</xdr:rowOff>
    </xdr:to>
    <xdr:cxnSp macro="">
      <xdr:nvCxnSpPr>
        <xdr:cNvPr id="506" name="直線コネクタ 505"/>
        <xdr:cNvCxnSpPr/>
      </xdr:nvCxnSpPr>
      <xdr:spPr>
        <a:xfrm flipV="1">
          <a:off x="12814300" y="6482024"/>
          <a:ext cx="889000" cy="8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81768</xdr:rowOff>
    </xdr:from>
    <xdr:to>
      <xdr:col>23</xdr:col>
      <xdr:colOff>568325</xdr:colOff>
      <xdr:row>39</xdr:row>
      <xdr:rowOff>11918</xdr:rowOff>
    </xdr:to>
    <xdr:sp macro="" textlink="">
      <xdr:nvSpPr>
        <xdr:cNvPr id="516" name="円/楕円 515"/>
        <xdr:cNvSpPr/>
      </xdr:nvSpPr>
      <xdr:spPr>
        <a:xfrm>
          <a:off x="16268700" y="65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168145</xdr:rowOff>
    </xdr:from>
    <xdr:ext cx="378565" cy="259045"/>
    <xdr:sp macro="" textlink="">
      <xdr:nvSpPr>
        <xdr:cNvPr id="517" name="災害復旧事業費該当値テキスト"/>
        <xdr:cNvSpPr txBox="1"/>
      </xdr:nvSpPr>
      <xdr:spPr>
        <a:xfrm>
          <a:off x="16370300" y="651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70635</xdr:rowOff>
    </xdr:from>
    <xdr:to>
      <xdr:col>22</xdr:col>
      <xdr:colOff>415925</xdr:colOff>
      <xdr:row>39</xdr:row>
      <xdr:rowOff>785</xdr:rowOff>
    </xdr:to>
    <xdr:sp macro="" textlink="">
      <xdr:nvSpPr>
        <xdr:cNvPr id="518" name="円/楕円 517"/>
        <xdr:cNvSpPr/>
      </xdr:nvSpPr>
      <xdr:spPr>
        <a:xfrm>
          <a:off x="15430500" y="658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163362</xdr:rowOff>
    </xdr:from>
    <xdr:ext cx="378565" cy="259045"/>
    <xdr:sp macro="" textlink="">
      <xdr:nvSpPr>
        <xdr:cNvPr id="519" name="テキスト ボックス 518"/>
        <xdr:cNvSpPr txBox="1"/>
      </xdr:nvSpPr>
      <xdr:spPr>
        <a:xfrm>
          <a:off x="15292017" y="6678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169025</xdr:rowOff>
    </xdr:from>
    <xdr:to>
      <xdr:col>21</xdr:col>
      <xdr:colOff>212725</xdr:colOff>
      <xdr:row>38</xdr:row>
      <xdr:rowOff>99175</xdr:rowOff>
    </xdr:to>
    <xdr:sp macro="" textlink="">
      <xdr:nvSpPr>
        <xdr:cNvPr id="520" name="円/楕円 519"/>
        <xdr:cNvSpPr/>
      </xdr:nvSpPr>
      <xdr:spPr>
        <a:xfrm>
          <a:off x="14541500" y="651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90302</xdr:rowOff>
    </xdr:from>
    <xdr:ext cx="469744" cy="259045"/>
    <xdr:sp macro="" textlink="">
      <xdr:nvSpPr>
        <xdr:cNvPr id="521" name="テキスト ボックス 520"/>
        <xdr:cNvSpPr txBox="1"/>
      </xdr:nvSpPr>
      <xdr:spPr>
        <a:xfrm>
          <a:off x="14357427" y="660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87574</xdr:rowOff>
    </xdr:from>
    <xdr:to>
      <xdr:col>20</xdr:col>
      <xdr:colOff>9525</xdr:colOff>
      <xdr:row>38</xdr:row>
      <xdr:rowOff>17724</xdr:rowOff>
    </xdr:to>
    <xdr:sp macro="" textlink="">
      <xdr:nvSpPr>
        <xdr:cNvPr id="522" name="円/楕円 521"/>
        <xdr:cNvSpPr/>
      </xdr:nvSpPr>
      <xdr:spPr>
        <a:xfrm>
          <a:off x="13652500" y="643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8851</xdr:rowOff>
    </xdr:from>
    <xdr:ext cx="469744" cy="259045"/>
    <xdr:sp macro="" textlink="">
      <xdr:nvSpPr>
        <xdr:cNvPr id="523" name="テキスト ボックス 522"/>
        <xdr:cNvSpPr txBox="1"/>
      </xdr:nvSpPr>
      <xdr:spPr>
        <a:xfrm>
          <a:off x="13468427" y="652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1163</xdr:rowOff>
    </xdr:from>
    <xdr:to>
      <xdr:col>18</xdr:col>
      <xdr:colOff>492125</xdr:colOff>
      <xdr:row>38</xdr:row>
      <xdr:rowOff>102763</xdr:rowOff>
    </xdr:to>
    <xdr:sp macro="" textlink="">
      <xdr:nvSpPr>
        <xdr:cNvPr id="524" name="円/楕円 523"/>
        <xdr:cNvSpPr/>
      </xdr:nvSpPr>
      <xdr:spPr>
        <a:xfrm>
          <a:off x="12763500" y="651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93890</xdr:rowOff>
    </xdr:from>
    <xdr:ext cx="469744" cy="259045"/>
    <xdr:sp macro="" textlink="">
      <xdr:nvSpPr>
        <xdr:cNvPr id="525" name="テキスト ボックス 524"/>
        <xdr:cNvSpPr txBox="1"/>
      </xdr:nvSpPr>
      <xdr:spPr>
        <a:xfrm>
          <a:off x="12579427" y="660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49967</xdr:rowOff>
    </xdr:from>
    <xdr:to>
      <xdr:col>23</xdr:col>
      <xdr:colOff>517525</xdr:colOff>
      <xdr:row>77</xdr:row>
      <xdr:rowOff>70236</xdr:rowOff>
    </xdr:to>
    <xdr:cxnSp macro="">
      <xdr:nvCxnSpPr>
        <xdr:cNvPr id="611" name="直線コネクタ 610"/>
        <xdr:cNvCxnSpPr/>
      </xdr:nvCxnSpPr>
      <xdr:spPr>
        <a:xfrm>
          <a:off x="15481300" y="13251617"/>
          <a:ext cx="8382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12" name="公債費平均値テキスト"/>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148127</xdr:rowOff>
    </xdr:from>
    <xdr:to>
      <xdr:col>22</xdr:col>
      <xdr:colOff>365125</xdr:colOff>
      <xdr:row>77</xdr:row>
      <xdr:rowOff>49967</xdr:rowOff>
    </xdr:to>
    <xdr:cxnSp macro="">
      <xdr:nvCxnSpPr>
        <xdr:cNvPr id="614" name="直線コネクタ 613"/>
        <xdr:cNvCxnSpPr/>
      </xdr:nvCxnSpPr>
      <xdr:spPr>
        <a:xfrm>
          <a:off x="14592300" y="13178327"/>
          <a:ext cx="889000" cy="7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160146</xdr:rowOff>
    </xdr:from>
    <xdr:ext cx="534377" cy="259045"/>
    <xdr:sp macro="" textlink="">
      <xdr:nvSpPr>
        <xdr:cNvPr id="616" name="テキスト ボックス 615"/>
        <xdr:cNvSpPr txBox="1"/>
      </xdr:nvSpPr>
      <xdr:spPr>
        <a:xfrm>
          <a:off x="15214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148127</xdr:rowOff>
    </xdr:from>
    <xdr:to>
      <xdr:col>21</xdr:col>
      <xdr:colOff>161925</xdr:colOff>
      <xdr:row>77</xdr:row>
      <xdr:rowOff>18999</xdr:rowOff>
    </xdr:to>
    <xdr:cxnSp macro="">
      <xdr:nvCxnSpPr>
        <xdr:cNvPr id="617" name="直線コネクタ 616"/>
        <xdr:cNvCxnSpPr/>
      </xdr:nvCxnSpPr>
      <xdr:spPr>
        <a:xfrm flipV="1">
          <a:off x="13703300" y="13178327"/>
          <a:ext cx="889000" cy="4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171028</xdr:rowOff>
    </xdr:from>
    <xdr:ext cx="534377" cy="259045"/>
    <xdr:sp macro="" textlink="">
      <xdr:nvSpPr>
        <xdr:cNvPr id="619" name="テキスト ボックス 618"/>
        <xdr:cNvSpPr txBox="1"/>
      </xdr:nvSpPr>
      <xdr:spPr>
        <a:xfrm>
          <a:off x="14325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155020</xdr:rowOff>
    </xdr:from>
    <xdr:to>
      <xdr:col>19</xdr:col>
      <xdr:colOff>644525</xdr:colOff>
      <xdr:row>77</xdr:row>
      <xdr:rowOff>18999</xdr:rowOff>
    </xdr:to>
    <xdr:cxnSp macro="">
      <xdr:nvCxnSpPr>
        <xdr:cNvPr id="620" name="直線コネクタ 619"/>
        <xdr:cNvCxnSpPr/>
      </xdr:nvCxnSpPr>
      <xdr:spPr>
        <a:xfrm>
          <a:off x="12814300" y="13185220"/>
          <a:ext cx="889000" cy="3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168978</xdr:rowOff>
    </xdr:from>
    <xdr:ext cx="534377" cy="259045"/>
    <xdr:sp macro="" textlink="">
      <xdr:nvSpPr>
        <xdr:cNvPr id="622" name="テキスト ボックス 621"/>
        <xdr:cNvSpPr txBox="1"/>
      </xdr:nvSpPr>
      <xdr:spPr>
        <a:xfrm>
          <a:off x="13436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168166</xdr:rowOff>
    </xdr:from>
    <xdr:ext cx="534377" cy="259045"/>
    <xdr:sp macro="" textlink="">
      <xdr:nvSpPr>
        <xdr:cNvPr id="624" name="テキスト ボックス 623"/>
        <xdr:cNvSpPr txBox="1"/>
      </xdr:nvSpPr>
      <xdr:spPr>
        <a:xfrm>
          <a:off x="12547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19436</xdr:rowOff>
    </xdr:from>
    <xdr:to>
      <xdr:col>23</xdr:col>
      <xdr:colOff>568325</xdr:colOff>
      <xdr:row>77</xdr:row>
      <xdr:rowOff>121036</xdr:rowOff>
    </xdr:to>
    <xdr:sp macro="" textlink="">
      <xdr:nvSpPr>
        <xdr:cNvPr id="630" name="円/楕円 629"/>
        <xdr:cNvSpPr/>
      </xdr:nvSpPr>
      <xdr:spPr>
        <a:xfrm>
          <a:off x="16268700" y="1322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42313</xdr:rowOff>
    </xdr:from>
    <xdr:ext cx="534377" cy="259045"/>
    <xdr:sp macro="" textlink="">
      <xdr:nvSpPr>
        <xdr:cNvPr id="631" name="公債費該当値テキスト"/>
        <xdr:cNvSpPr txBox="1"/>
      </xdr:nvSpPr>
      <xdr:spPr>
        <a:xfrm>
          <a:off x="16370300" y="1307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83,232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170617</xdr:rowOff>
    </xdr:from>
    <xdr:to>
      <xdr:col>22</xdr:col>
      <xdr:colOff>415925</xdr:colOff>
      <xdr:row>77</xdr:row>
      <xdr:rowOff>100767</xdr:rowOff>
    </xdr:to>
    <xdr:sp macro="" textlink="">
      <xdr:nvSpPr>
        <xdr:cNvPr id="632" name="円/楕円 631"/>
        <xdr:cNvSpPr/>
      </xdr:nvSpPr>
      <xdr:spPr>
        <a:xfrm>
          <a:off x="15430500" y="1320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117294</xdr:rowOff>
    </xdr:from>
    <xdr:ext cx="534377" cy="259045"/>
    <xdr:sp macro="" textlink="">
      <xdr:nvSpPr>
        <xdr:cNvPr id="633" name="テキスト ボックス 632"/>
        <xdr:cNvSpPr txBox="1"/>
      </xdr:nvSpPr>
      <xdr:spPr>
        <a:xfrm>
          <a:off x="15214111" y="1297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88,552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97327</xdr:rowOff>
    </xdr:from>
    <xdr:to>
      <xdr:col>21</xdr:col>
      <xdr:colOff>212725</xdr:colOff>
      <xdr:row>77</xdr:row>
      <xdr:rowOff>27477</xdr:rowOff>
    </xdr:to>
    <xdr:sp macro="" textlink="">
      <xdr:nvSpPr>
        <xdr:cNvPr id="634" name="円/楕円 633"/>
        <xdr:cNvSpPr/>
      </xdr:nvSpPr>
      <xdr:spPr>
        <a:xfrm>
          <a:off x="14541500" y="1312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44004</xdr:rowOff>
    </xdr:from>
    <xdr:ext cx="599010" cy="259045"/>
    <xdr:sp macro="" textlink="">
      <xdr:nvSpPr>
        <xdr:cNvPr id="635" name="テキスト ボックス 634"/>
        <xdr:cNvSpPr txBox="1"/>
      </xdr:nvSpPr>
      <xdr:spPr>
        <a:xfrm>
          <a:off x="14292794" y="1290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107,788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139649</xdr:rowOff>
    </xdr:from>
    <xdr:to>
      <xdr:col>20</xdr:col>
      <xdr:colOff>9525</xdr:colOff>
      <xdr:row>77</xdr:row>
      <xdr:rowOff>69799</xdr:rowOff>
    </xdr:to>
    <xdr:sp macro="" textlink="">
      <xdr:nvSpPr>
        <xdr:cNvPr id="636" name="円/楕円 635"/>
        <xdr:cNvSpPr/>
      </xdr:nvSpPr>
      <xdr:spPr>
        <a:xfrm>
          <a:off x="13652500" y="1316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86326</xdr:rowOff>
    </xdr:from>
    <xdr:ext cx="534377" cy="259045"/>
    <xdr:sp macro="" textlink="">
      <xdr:nvSpPr>
        <xdr:cNvPr id="637" name="テキスト ボックス 636"/>
        <xdr:cNvSpPr txBox="1"/>
      </xdr:nvSpPr>
      <xdr:spPr>
        <a:xfrm>
          <a:off x="13436111" y="129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96,680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104220</xdr:rowOff>
    </xdr:from>
    <xdr:to>
      <xdr:col>18</xdr:col>
      <xdr:colOff>492125</xdr:colOff>
      <xdr:row>77</xdr:row>
      <xdr:rowOff>34370</xdr:rowOff>
    </xdr:to>
    <xdr:sp macro="" textlink="">
      <xdr:nvSpPr>
        <xdr:cNvPr id="638" name="円/楕円 637"/>
        <xdr:cNvSpPr/>
      </xdr:nvSpPr>
      <xdr:spPr>
        <a:xfrm>
          <a:off x="12763500" y="1313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50897</xdr:rowOff>
    </xdr:from>
    <xdr:ext cx="599010" cy="259045"/>
    <xdr:sp macro="" textlink="">
      <xdr:nvSpPr>
        <xdr:cNvPr id="639" name="テキスト ボックス 638"/>
        <xdr:cNvSpPr txBox="1"/>
      </xdr:nvSpPr>
      <xdr:spPr>
        <a:xfrm>
          <a:off x="12514794" y="1290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158452</xdr:rowOff>
    </xdr:from>
    <xdr:to>
      <xdr:col>23</xdr:col>
      <xdr:colOff>517525</xdr:colOff>
      <xdr:row>98</xdr:row>
      <xdr:rowOff>162187</xdr:rowOff>
    </xdr:to>
    <xdr:cxnSp macro="">
      <xdr:nvCxnSpPr>
        <xdr:cNvPr id="668" name="直線コネクタ 667"/>
        <xdr:cNvCxnSpPr/>
      </xdr:nvCxnSpPr>
      <xdr:spPr>
        <a:xfrm>
          <a:off x="15481300" y="16960552"/>
          <a:ext cx="8382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158452</xdr:rowOff>
    </xdr:from>
    <xdr:to>
      <xdr:col>22</xdr:col>
      <xdr:colOff>365125</xdr:colOff>
      <xdr:row>99</xdr:row>
      <xdr:rowOff>8674</xdr:rowOff>
    </xdr:to>
    <xdr:cxnSp macro="">
      <xdr:nvCxnSpPr>
        <xdr:cNvPr id="671" name="直線コネクタ 670"/>
        <xdr:cNvCxnSpPr/>
      </xdr:nvCxnSpPr>
      <xdr:spPr>
        <a:xfrm flipV="1">
          <a:off x="14592300" y="16960552"/>
          <a:ext cx="889000" cy="2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154453</xdr:rowOff>
    </xdr:from>
    <xdr:to>
      <xdr:col>21</xdr:col>
      <xdr:colOff>161925</xdr:colOff>
      <xdr:row>99</xdr:row>
      <xdr:rowOff>8674</xdr:rowOff>
    </xdr:to>
    <xdr:cxnSp macro="">
      <xdr:nvCxnSpPr>
        <xdr:cNvPr id="674" name="直線コネクタ 673"/>
        <xdr:cNvCxnSpPr/>
      </xdr:nvCxnSpPr>
      <xdr:spPr>
        <a:xfrm>
          <a:off x="13703300" y="16956553"/>
          <a:ext cx="889000" cy="2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154453</xdr:rowOff>
    </xdr:from>
    <xdr:to>
      <xdr:col>19</xdr:col>
      <xdr:colOff>644525</xdr:colOff>
      <xdr:row>99</xdr:row>
      <xdr:rowOff>9238</xdr:rowOff>
    </xdr:to>
    <xdr:cxnSp macro="">
      <xdr:nvCxnSpPr>
        <xdr:cNvPr id="677" name="直線コネクタ 676"/>
        <xdr:cNvCxnSpPr/>
      </xdr:nvCxnSpPr>
      <xdr:spPr>
        <a:xfrm flipV="1">
          <a:off x="12814300" y="16956553"/>
          <a:ext cx="889000" cy="2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111387</xdr:rowOff>
    </xdr:from>
    <xdr:to>
      <xdr:col>23</xdr:col>
      <xdr:colOff>568325</xdr:colOff>
      <xdr:row>99</xdr:row>
      <xdr:rowOff>41537</xdr:rowOff>
    </xdr:to>
    <xdr:sp macro="" textlink="">
      <xdr:nvSpPr>
        <xdr:cNvPr id="687" name="円/楕円 686"/>
        <xdr:cNvSpPr/>
      </xdr:nvSpPr>
      <xdr:spPr>
        <a:xfrm>
          <a:off x="16268700" y="1691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26314</xdr:rowOff>
    </xdr:from>
    <xdr:ext cx="469744" cy="259045"/>
    <xdr:sp macro="" textlink="">
      <xdr:nvSpPr>
        <xdr:cNvPr id="688" name="積立金該当値テキスト"/>
        <xdr:cNvSpPr txBox="1"/>
      </xdr:nvSpPr>
      <xdr:spPr>
        <a:xfrm>
          <a:off x="16370300" y="1682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107652</xdr:rowOff>
    </xdr:from>
    <xdr:to>
      <xdr:col>22</xdr:col>
      <xdr:colOff>415925</xdr:colOff>
      <xdr:row>99</xdr:row>
      <xdr:rowOff>37802</xdr:rowOff>
    </xdr:to>
    <xdr:sp macro="" textlink="">
      <xdr:nvSpPr>
        <xdr:cNvPr id="689" name="円/楕円 688"/>
        <xdr:cNvSpPr/>
      </xdr:nvSpPr>
      <xdr:spPr>
        <a:xfrm>
          <a:off x="15430500" y="1690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28929</xdr:rowOff>
    </xdr:from>
    <xdr:ext cx="469744" cy="259045"/>
    <xdr:sp macro="" textlink="">
      <xdr:nvSpPr>
        <xdr:cNvPr id="690" name="テキスト ボックス 689"/>
        <xdr:cNvSpPr txBox="1"/>
      </xdr:nvSpPr>
      <xdr:spPr>
        <a:xfrm>
          <a:off x="15246427" y="1700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129324</xdr:rowOff>
    </xdr:from>
    <xdr:to>
      <xdr:col>21</xdr:col>
      <xdr:colOff>212725</xdr:colOff>
      <xdr:row>99</xdr:row>
      <xdr:rowOff>59474</xdr:rowOff>
    </xdr:to>
    <xdr:sp macro="" textlink="">
      <xdr:nvSpPr>
        <xdr:cNvPr id="691" name="円/楕円 690"/>
        <xdr:cNvSpPr/>
      </xdr:nvSpPr>
      <xdr:spPr>
        <a:xfrm>
          <a:off x="14541500" y="1693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50601</xdr:rowOff>
    </xdr:from>
    <xdr:ext cx="469744" cy="259045"/>
    <xdr:sp macro="" textlink="">
      <xdr:nvSpPr>
        <xdr:cNvPr id="692" name="テキスト ボックス 691"/>
        <xdr:cNvSpPr txBox="1"/>
      </xdr:nvSpPr>
      <xdr:spPr>
        <a:xfrm>
          <a:off x="14357427" y="1702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103653</xdr:rowOff>
    </xdr:from>
    <xdr:to>
      <xdr:col>20</xdr:col>
      <xdr:colOff>9525</xdr:colOff>
      <xdr:row>99</xdr:row>
      <xdr:rowOff>33803</xdr:rowOff>
    </xdr:to>
    <xdr:sp macro="" textlink="">
      <xdr:nvSpPr>
        <xdr:cNvPr id="693" name="円/楕円 692"/>
        <xdr:cNvSpPr/>
      </xdr:nvSpPr>
      <xdr:spPr>
        <a:xfrm>
          <a:off x="13652500" y="1690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24930</xdr:rowOff>
    </xdr:from>
    <xdr:ext cx="469744" cy="259045"/>
    <xdr:sp macro="" textlink="">
      <xdr:nvSpPr>
        <xdr:cNvPr id="694" name="テキスト ボックス 693"/>
        <xdr:cNvSpPr txBox="1"/>
      </xdr:nvSpPr>
      <xdr:spPr>
        <a:xfrm>
          <a:off x="13468427" y="1699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129888</xdr:rowOff>
    </xdr:from>
    <xdr:to>
      <xdr:col>18</xdr:col>
      <xdr:colOff>492125</xdr:colOff>
      <xdr:row>99</xdr:row>
      <xdr:rowOff>60038</xdr:rowOff>
    </xdr:to>
    <xdr:sp macro="" textlink="">
      <xdr:nvSpPr>
        <xdr:cNvPr id="695" name="円/楕円 694"/>
        <xdr:cNvSpPr/>
      </xdr:nvSpPr>
      <xdr:spPr>
        <a:xfrm>
          <a:off x="12763500" y="1693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51165</xdr:rowOff>
    </xdr:from>
    <xdr:ext cx="469744" cy="259045"/>
    <xdr:sp macro="" textlink="">
      <xdr:nvSpPr>
        <xdr:cNvPr id="696" name="テキスト ボックス 695"/>
        <xdr:cNvSpPr txBox="1"/>
      </xdr:nvSpPr>
      <xdr:spPr>
        <a:xfrm>
          <a:off x="12579427" y="1702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80207</xdr:rowOff>
    </xdr:from>
    <xdr:to>
      <xdr:col>32</xdr:col>
      <xdr:colOff>187325</xdr:colOff>
      <xdr:row>38</xdr:row>
      <xdr:rowOff>119945</xdr:rowOff>
    </xdr:to>
    <xdr:cxnSp macro="">
      <xdr:nvCxnSpPr>
        <xdr:cNvPr id="725" name="直線コネクタ 724"/>
        <xdr:cNvCxnSpPr/>
      </xdr:nvCxnSpPr>
      <xdr:spPr>
        <a:xfrm flipV="1">
          <a:off x="21323300" y="6595307"/>
          <a:ext cx="838200" cy="3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106418</xdr:rowOff>
    </xdr:from>
    <xdr:ext cx="469744" cy="259045"/>
    <xdr:sp macro="" textlink="">
      <xdr:nvSpPr>
        <xdr:cNvPr id="726" name="投資及び出資金平均値テキスト"/>
        <xdr:cNvSpPr txBox="1"/>
      </xdr:nvSpPr>
      <xdr:spPr>
        <a:xfrm>
          <a:off x="22212300" y="6621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119945</xdr:rowOff>
    </xdr:from>
    <xdr:to>
      <xdr:col>31</xdr:col>
      <xdr:colOff>34925</xdr:colOff>
      <xdr:row>38</xdr:row>
      <xdr:rowOff>125965</xdr:rowOff>
    </xdr:to>
    <xdr:cxnSp macro="">
      <xdr:nvCxnSpPr>
        <xdr:cNvPr id="728" name="直線コネクタ 727"/>
        <xdr:cNvCxnSpPr/>
      </xdr:nvCxnSpPr>
      <xdr:spPr>
        <a:xfrm flipV="1">
          <a:off x="20434300" y="6635045"/>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53915</xdr:rowOff>
    </xdr:from>
    <xdr:ext cx="469744" cy="259045"/>
    <xdr:sp macro="" textlink="">
      <xdr:nvSpPr>
        <xdr:cNvPr id="730" name="テキスト ボックス 729"/>
        <xdr:cNvSpPr txBox="1"/>
      </xdr:nvSpPr>
      <xdr:spPr>
        <a:xfrm>
          <a:off x="21088427" y="674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125965</xdr:rowOff>
    </xdr:from>
    <xdr:to>
      <xdr:col>29</xdr:col>
      <xdr:colOff>517525</xdr:colOff>
      <xdr:row>38</xdr:row>
      <xdr:rowOff>129946</xdr:rowOff>
    </xdr:to>
    <xdr:cxnSp macro="">
      <xdr:nvCxnSpPr>
        <xdr:cNvPr id="731" name="直線コネクタ 730"/>
        <xdr:cNvCxnSpPr/>
      </xdr:nvCxnSpPr>
      <xdr:spPr>
        <a:xfrm flipV="1">
          <a:off x="19545300" y="6641065"/>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52926</xdr:rowOff>
    </xdr:from>
    <xdr:ext cx="469744" cy="259045"/>
    <xdr:sp macro="" textlink="">
      <xdr:nvSpPr>
        <xdr:cNvPr id="733" name="テキスト ボックス 732"/>
        <xdr:cNvSpPr txBox="1"/>
      </xdr:nvSpPr>
      <xdr:spPr>
        <a:xfrm>
          <a:off x="20199427" y="673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129946</xdr:rowOff>
    </xdr:from>
    <xdr:to>
      <xdr:col>28</xdr:col>
      <xdr:colOff>314325</xdr:colOff>
      <xdr:row>38</xdr:row>
      <xdr:rowOff>145815</xdr:rowOff>
    </xdr:to>
    <xdr:cxnSp macro="">
      <xdr:nvCxnSpPr>
        <xdr:cNvPr id="734" name="直線コネクタ 733"/>
        <xdr:cNvCxnSpPr/>
      </xdr:nvCxnSpPr>
      <xdr:spPr>
        <a:xfrm flipV="1">
          <a:off x="18656300" y="6645046"/>
          <a:ext cx="889000" cy="1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56564</xdr:rowOff>
    </xdr:from>
    <xdr:ext cx="469744" cy="259045"/>
    <xdr:sp macro="" textlink="">
      <xdr:nvSpPr>
        <xdr:cNvPr id="736" name="テキスト ボックス 735"/>
        <xdr:cNvSpPr txBox="1"/>
      </xdr:nvSpPr>
      <xdr:spPr>
        <a:xfrm>
          <a:off x="19310427" y="674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57173</xdr:rowOff>
    </xdr:from>
    <xdr:ext cx="469744" cy="259045"/>
    <xdr:sp macro="" textlink="">
      <xdr:nvSpPr>
        <xdr:cNvPr id="738" name="テキスト ボックス 737"/>
        <xdr:cNvSpPr txBox="1"/>
      </xdr:nvSpPr>
      <xdr:spPr>
        <a:xfrm>
          <a:off x="18421427" y="674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29407</xdr:rowOff>
    </xdr:from>
    <xdr:to>
      <xdr:col>32</xdr:col>
      <xdr:colOff>238125</xdr:colOff>
      <xdr:row>38</xdr:row>
      <xdr:rowOff>131007</xdr:rowOff>
    </xdr:to>
    <xdr:sp macro="" textlink="">
      <xdr:nvSpPr>
        <xdr:cNvPr id="744" name="円/楕円 743"/>
        <xdr:cNvSpPr/>
      </xdr:nvSpPr>
      <xdr:spPr>
        <a:xfrm>
          <a:off x="22110700" y="654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52284</xdr:rowOff>
    </xdr:from>
    <xdr:ext cx="469744" cy="259045"/>
    <xdr:sp macro="" textlink="">
      <xdr:nvSpPr>
        <xdr:cNvPr id="745" name="投資及び出資金該当値テキスト"/>
        <xdr:cNvSpPr txBox="1"/>
      </xdr:nvSpPr>
      <xdr:spPr>
        <a:xfrm>
          <a:off x="22212300" y="639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69145</xdr:rowOff>
    </xdr:from>
    <xdr:to>
      <xdr:col>31</xdr:col>
      <xdr:colOff>85725</xdr:colOff>
      <xdr:row>38</xdr:row>
      <xdr:rowOff>170745</xdr:rowOff>
    </xdr:to>
    <xdr:sp macro="" textlink="">
      <xdr:nvSpPr>
        <xdr:cNvPr id="746" name="円/楕円 745"/>
        <xdr:cNvSpPr/>
      </xdr:nvSpPr>
      <xdr:spPr>
        <a:xfrm>
          <a:off x="21272500" y="658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15822</xdr:rowOff>
    </xdr:from>
    <xdr:ext cx="469744" cy="259045"/>
    <xdr:sp macro="" textlink="">
      <xdr:nvSpPr>
        <xdr:cNvPr id="747" name="テキスト ボックス 746"/>
        <xdr:cNvSpPr txBox="1"/>
      </xdr:nvSpPr>
      <xdr:spPr>
        <a:xfrm>
          <a:off x="21088427" y="635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75165</xdr:rowOff>
    </xdr:from>
    <xdr:to>
      <xdr:col>29</xdr:col>
      <xdr:colOff>568325</xdr:colOff>
      <xdr:row>39</xdr:row>
      <xdr:rowOff>5315</xdr:rowOff>
    </xdr:to>
    <xdr:sp macro="" textlink="">
      <xdr:nvSpPr>
        <xdr:cNvPr id="748" name="円/楕円 747"/>
        <xdr:cNvSpPr/>
      </xdr:nvSpPr>
      <xdr:spPr>
        <a:xfrm>
          <a:off x="20383500" y="659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21842</xdr:rowOff>
    </xdr:from>
    <xdr:ext cx="469744" cy="259045"/>
    <xdr:sp macro="" textlink="">
      <xdr:nvSpPr>
        <xdr:cNvPr id="749" name="テキスト ボックス 748"/>
        <xdr:cNvSpPr txBox="1"/>
      </xdr:nvSpPr>
      <xdr:spPr>
        <a:xfrm>
          <a:off x="20199427" y="6365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79146</xdr:rowOff>
    </xdr:from>
    <xdr:to>
      <xdr:col>28</xdr:col>
      <xdr:colOff>365125</xdr:colOff>
      <xdr:row>39</xdr:row>
      <xdr:rowOff>9296</xdr:rowOff>
    </xdr:to>
    <xdr:sp macro="" textlink="">
      <xdr:nvSpPr>
        <xdr:cNvPr id="750" name="円/楕円 749"/>
        <xdr:cNvSpPr/>
      </xdr:nvSpPr>
      <xdr:spPr>
        <a:xfrm>
          <a:off x="19494500" y="65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25823</xdr:rowOff>
    </xdr:from>
    <xdr:ext cx="469744" cy="259045"/>
    <xdr:sp macro="" textlink="">
      <xdr:nvSpPr>
        <xdr:cNvPr id="751" name="テキスト ボックス 750"/>
        <xdr:cNvSpPr txBox="1"/>
      </xdr:nvSpPr>
      <xdr:spPr>
        <a:xfrm>
          <a:off x="19310427" y="636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95015</xdr:rowOff>
    </xdr:from>
    <xdr:to>
      <xdr:col>27</xdr:col>
      <xdr:colOff>161925</xdr:colOff>
      <xdr:row>39</xdr:row>
      <xdr:rowOff>25165</xdr:rowOff>
    </xdr:to>
    <xdr:sp macro="" textlink="">
      <xdr:nvSpPr>
        <xdr:cNvPr id="752" name="円/楕円 751"/>
        <xdr:cNvSpPr/>
      </xdr:nvSpPr>
      <xdr:spPr>
        <a:xfrm>
          <a:off x="18605500" y="661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41692</xdr:rowOff>
    </xdr:from>
    <xdr:ext cx="469744" cy="259045"/>
    <xdr:sp macro="" textlink="">
      <xdr:nvSpPr>
        <xdr:cNvPr id="753" name="テキスト ボックス 752"/>
        <xdr:cNvSpPr txBox="1"/>
      </xdr:nvSpPr>
      <xdr:spPr>
        <a:xfrm>
          <a:off x="18421427" y="638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7243</xdr:rowOff>
    </xdr:from>
    <xdr:to>
      <xdr:col>32</xdr:col>
      <xdr:colOff>187325</xdr:colOff>
      <xdr:row>55</xdr:row>
      <xdr:rowOff>135487</xdr:rowOff>
    </xdr:to>
    <xdr:cxnSp macro="">
      <xdr:nvCxnSpPr>
        <xdr:cNvPr id="784" name="直線コネクタ 783"/>
        <xdr:cNvCxnSpPr/>
      </xdr:nvCxnSpPr>
      <xdr:spPr>
        <a:xfrm>
          <a:off x="21323300" y="9436993"/>
          <a:ext cx="838200" cy="12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9001</xdr:rowOff>
    </xdr:from>
    <xdr:ext cx="469744" cy="259045"/>
    <xdr:sp macro="" textlink="">
      <xdr:nvSpPr>
        <xdr:cNvPr id="785" name="貸付金平均値テキスト"/>
        <xdr:cNvSpPr txBox="1"/>
      </xdr:nvSpPr>
      <xdr:spPr>
        <a:xfrm>
          <a:off x="22212300" y="995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7243</xdr:rowOff>
    </xdr:from>
    <xdr:to>
      <xdr:col>31</xdr:col>
      <xdr:colOff>34925</xdr:colOff>
      <xdr:row>57</xdr:row>
      <xdr:rowOff>41827</xdr:rowOff>
    </xdr:to>
    <xdr:cxnSp macro="">
      <xdr:nvCxnSpPr>
        <xdr:cNvPr id="787" name="直線コネクタ 786"/>
        <xdr:cNvCxnSpPr/>
      </xdr:nvCxnSpPr>
      <xdr:spPr>
        <a:xfrm flipV="1">
          <a:off x="20434300" y="9436993"/>
          <a:ext cx="889000" cy="37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96882</xdr:rowOff>
    </xdr:from>
    <xdr:ext cx="469744" cy="259045"/>
    <xdr:sp macro="" textlink="">
      <xdr:nvSpPr>
        <xdr:cNvPr id="789" name="テキスト ボックス 788"/>
        <xdr:cNvSpPr txBox="1"/>
      </xdr:nvSpPr>
      <xdr:spPr>
        <a:xfrm>
          <a:off x="21088427" y="1004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41827</xdr:rowOff>
    </xdr:from>
    <xdr:to>
      <xdr:col>29</xdr:col>
      <xdr:colOff>517525</xdr:colOff>
      <xdr:row>57</xdr:row>
      <xdr:rowOff>48750</xdr:rowOff>
    </xdr:to>
    <xdr:cxnSp macro="">
      <xdr:nvCxnSpPr>
        <xdr:cNvPr id="790" name="直線コネクタ 789"/>
        <xdr:cNvCxnSpPr/>
      </xdr:nvCxnSpPr>
      <xdr:spPr>
        <a:xfrm flipV="1">
          <a:off x="19545300" y="9814477"/>
          <a:ext cx="889000" cy="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87117</xdr:rowOff>
    </xdr:from>
    <xdr:ext cx="469744" cy="259045"/>
    <xdr:sp macro="" textlink="">
      <xdr:nvSpPr>
        <xdr:cNvPr id="792" name="テキスト ボックス 791"/>
        <xdr:cNvSpPr txBox="1"/>
      </xdr:nvSpPr>
      <xdr:spPr>
        <a:xfrm>
          <a:off x="20199427" y="100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48750</xdr:rowOff>
    </xdr:from>
    <xdr:to>
      <xdr:col>28</xdr:col>
      <xdr:colOff>314325</xdr:colOff>
      <xdr:row>57</xdr:row>
      <xdr:rowOff>51134</xdr:rowOff>
    </xdr:to>
    <xdr:cxnSp macro="">
      <xdr:nvCxnSpPr>
        <xdr:cNvPr id="793" name="直線コネクタ 792"/>
        <xdr:cNvCxnSpPr/>
      </xdr:nvCxnSpPr>
      <xdr:spPr>
        <a:xfrm flipV="1">
          <a:off x="18656300" y="9821400"/>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76569</xdr:rowOff>
    </xdr:from>
    <xdr:ext cx="469744" cy="259045"/>
    <xdr:sp macro="" textlink="">
      <xdr:nvSpPr>
        <xdr:cNvPr id="795" name="テキスト ボックス 794"/>
        <xdr:cNvSpPr txBox="1"/>
      </xdr:nvSpPr>
      <xdr:spPr>
        <a:xfrm>
          <a:off x="19310427" y="1002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73172</xdr:rowOff>
    </xdr:from>
    <xdr:ext cx="469744" cy="259045"/>
    <xdr:sp macro="" textlink="">
      <xdr:nvSpPr>
        <xdr:cNvPr id="797" name="テキスト ボックス 796"/>
        <xdr:cNvSpPr txBox="1"/>
      </xdr:nvSpPr>
      <xdr:spPr>
        <a:xfrm>
          <a:off x="18421427" y="1001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84687</xdr:rowOff>
    </xdr:from>
    <xdr:to>
      <xdr:col>32</xdr:col>
      <xdr:colOff>238125</xdr:colOff>
      <xdr:row>56</xdr:row>
      <xdr:rowOff>14837</xdr:rowOff>
    </xdr:to>
    <xdr:sp macro="" textlink="">
      <xdr:nvSpPr>
        <xdr:cNvPr id="803" name="円/楕円 802"/>
        <xdr:cNvSpPr/>
      </xdr:nvSpPr>
      <xdr:spPr>
        <a:xfrm>
          <a:off x="22110700" y="951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107564</xdr:rowOff>
    </xdr:from>
    <xdr:ext cx="534377" cy="259045"/>
    <xdr:sp macro="" textlink="">
      <xdr:nvSpPr>
        <xdr:cNvPr id="804" name="貸付金該当値テキスト"/>
        <xdr:cNvSpPr txBox="1"/>
      </xdr:nvSpPr>
      <xdr:spPr>
        <a:xfrm>
          <a:off x="22212300" y="936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19,879</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127893</xdr:rowOff>
    </xdr:from>
    <xdr:to>
      <xdr:col>31</xdr:col>
      <xdr:colOff>85725</xdr:colOff>
      <xdr:row>55</xdr:row>
      <xdr:rowOff>58043</xdr:rowOff>
    </xdr:to>
    <xdr:sp macro="" textlink="">
      <xdr:nvSpPr>
        <xdr:cNvPr id="805" name="円/楕円 804"/>
        <xdr:cNvSpPr/>
      </xdr:nvSpPr>
      <xdr:spPr>
        <a:xfrm>
          <a:off x="21272500" y="938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74570</xdr:rowOff>
    </xdr:from>
    <xdr:ext cx="534377" cy="259045"/>
    <xdr:sp macro="" textlink="">
      <xdr:nvSpPr>
        <xdr:cNvPr id="806" name="テキスト ボックス 805"/>
        <xdr:cNvSpPr txBox="1"/>
      </xdr:nvSpPr>
      <xdr:spPr>
        <a:xfrm>
          <a:off x="21056111" y="916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23,806</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162477</xdr:rowOff>
    </xdr:from>
    <xdr:to>
      <xdr:col>29</xdr:col>
      <xdr:colOff>568325</xdr:colOff>
      <xdr:row>57</xdr:row>
      <xdr:rowOff>92627</xdr:rowOff>
    </xdr:to>
    <xdr:sp macro="" textlink="">
      <xdr:nvSpPr>
        <xdr:cNvPr id="807" name="円/楕円 806"/>
        <xdr:cNvSpPr/>
      </xdr:nvSpPr>
      <xdr:spPr>
        <a:xfrm>
          <a:off x="20383500" y="976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109154</xdr:rowOff>
    </xdr:from>
    <xdr:ext cx="534377" cy="259045"/>
    <xdr:sp macro="" textlink="">
      <xdr:nvSpPr>
        <xdr:cNvPr id="808" name="テキスト ボックス 807"/>
        <xdr:cNvSpPr txBox="1"/>
      </xdr:nvSpPr>
      <xdr:spPr>
        <a:xfrm>
          <a:off x="20167111" y="953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12,247</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169400</xdr:rowOff>
    </xdr:from>
    <xdr:to>
      <xdr:col>28</xdr:col>
      <xdr:colOff>365125</xdr:colOff>
      <xdr:row>57</xdr:row>
      <xdr:rowOff>99550</xdr:rowOff>
    </xdr:to>
    <xdr:sp macro="" textlink="">
      <xdr:nvSpPr>
        <xdr:cNvPr id="809" name="円/楕円 808"/>
        <xdr:cNvSpPr/>
      </xdr:nvSpPr>
      <xdr:spPr>
        <a:xfrm>
          <a:off x="19494500" y="97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116077</xdr:rowOff>
    </xdr:from>
    <xdr:ext cx="534377" cy="259045"/>
    <xdr:sp macro="" textlink="">
      <xdr:nvSpPr>
        <xdr:cNvPr id="810" name="テキスト ボックス 809"/>
        <xdr:cNvSpPr txBox="1"/>
      </xdr:nvSpPr>
      <xdr:spPr>
        <a:xfrm>
          <a:off x="19278111" y="95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12,035</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334</xdr:rowOff>
    </xdr:from>
    <xdr:to>
      <xdr:col>27</xdr:col>
      <xdr:colOff>161925</xdr:colOff>
      <xdr:row>57</xdr:row>
      <xdr:rowOff>101934</xdr:rowOff>
    </xdr:to>
    <xdr:sp macro="" textlink="">
      <xdr:nvSpPr>
        <xdr:cNvPr id="811" name="円/楕円 810"/>
        <xdr:cNvSpPr/>
      </xdr:nvSpPr>
      <xdr:spPr>
        <a:xfrm>
          <a:off x="18605500" y="977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118461</xdr:rowOff>
    </xdr:from>
    <xdr:ext cx="534377" cy="259045"/>
    <xdr:sp macro="" textlink="">
      <xdr:nvSpPr>
        <xdr:cNvPr id="812" name="テキスト ボックス 811"/>
        <xdr:cNvSpPr txBox="1"/>
      </xdr:nvSpPr>
      <xdr:spPr>
        <a:xfrm>
          <a:off x="18389111" y="954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103679</xdr:rowOff>
    </xdr:from>
    <xdr:to>
      <xdr:col>32</xdr:col>
      <xdr:colOff>187325</xdr:colOff>
      <xdr:row>73</xdr:row>
      <xdr:rowOff>122620</xdr:rowOff>
    </xdr:to>
    <xdr:cxnSp macro="">
      <xdr:nvCxnSpPr>
        <xdr:cNvPr id="844" name="直線コネクタ 843"/>
        <xdr:cNvCxnSpPr/>
      </xdr:nvCxnSpPr>
      <xdr:spPr>
        <a:xfrm flipV="1">
          <a:off x="21323300" y="12619529"/>
          <a:ext cx="8382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122620</xdr:rowOff>
    </xdr:from>
    <xdr:to>
      <xdr:col>31</xdr:col>
      <xdr:colOff>34925</xdr:colOff>
      <xdr:row>74</xdr:row>
      <xdr:rowOff>24518</xdr:rowOff>
    </xdr:to>
    <xdr:cxnSp macro="">
      <xdr:nvCxnSpPr>
        <xdr:cNvPr id="847" name="直線コネクタ 846"/>
        <xdr:cNvCxnSpPr/>
      </xdr:nvCxnSpPr>
      <xdr:spPr>
        <a:xfrm flipV="1">
          <a:off x="20434300" y="12638470"/>
          <a:ext cx="889000" cy="7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128347</xdr:rowOff>
    </xdr:from>
    <xdr:ext cx="534377" cy="259045"/>
    <xdr:sp macro="" textlink="">
      <xdr:nvSpPr>
        <xdr:cNvPr id="849" name="テキスト ボックス 848"/>
        <xdr:cNvSpPr txBox="1"/>
      </xdr:nvSpPr>
      <xdr:spPr>
        <a:xfrm>
          <a:off x="21056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24518</xdr:rowOff>
    </xdr:from>
    <xdr:to>
      <xdr:col>29</xdr:col>
      <xdr:colOff>517525</xdr:colOff>
      <xdr:row>74</xdr:row>
      <xdr:rowOff>81440</xdr:rowOff>
    </xdr:to>
    <xdr:cxnSp macro="">
      <xdr:nvCxnSpPr>
        <xdr:cNvPr id="850" name="直線コネクタ 849"/>
        <xdr:cNvCxnSpPr/>
      </xdr:nvCxnSpPr>
      <xdr:spPr>
        <a:xfrm flipV="1">
          <a:off x="19545300" y="12711818"/>
          <a:ext cx="889000" cy="5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22342</xdr:rowOff>
    </xdr:from>
    <xdr:ext cx="534377" cy="259045"/>
    <xdr:sp macro="" textlink="">
      <xdr:nvSpPr>
        <xdr:cNvPr id="852" name="テキスト ボックス 851"/>
        <xdr:cNvSpPr txBox="1"/>
      </xdr:nvSpPr>
      <xdr:spPr>
        <a:xfrm>
          <a:off x="20167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66679</xdr:rowOff>
    </xdr:from>
    <xdr:to>
      <xdr:col>28</xdr:col>
      <xdr:colOff>314325</xdr:colOff>
      <xdr:row>74</xdr:row>
      <xdr:rowOff>81440</xdr:rowOff>
    </xdr:to>
    <xdr:cxnSp macro="">
      <xdr:nvCxnSpPr>
        <xdr:cNvPr id="853" name="直線コネクタ 852"/>
        <xdr:cNvCxnSpPr/>
      </xdr:nvCxnSpPr>
      <xdr:spPr>
        <a:xfrm>
          <a:off x="18656300" y="12753979"/>
          <a:ext cx="889000" cy="1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34752</xdr:rowOff>
    </xdr:from>
    <xdr:ext cx="534377" cy="259045"/>
    <xdr:sp macro="" textlink="">
      <xdr:nvSpPr>
        <xdr:cNvPr id="855" name="テキスト ボックス 854"/>
        <xdr:cNvSpPr txBox="1"/>
      </xdr:nvSpPr>
      <xdr:spPr>
        <a:xfrm>
          <a:off x="19278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61301</xdr:rowOff>
    </xdr:from>
    <xdr:ext cx="534377" cy="259045"/>
    <xdr:sp macro="" textlink="">
      <xdr:nvSpPr>
        <xdr:cNvPr id="857" name="テキスト ボックス 856"/>
        <xdr:cNvSpPr txBox="1"/>
      </xdr:nvSpPr>
      <xdr:spPr>
        <a:xfrm>
          <a:off x="18389111" y="130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52879</xdr:rowOff>
    </xdr:from>
    <xdr:to>
      <xdr:col>32</xdr:col>
      <xdr:colOff>238125</xdr:colOff>
      <xdr:row>73</xdr:row>
      <xdr:rowOff>154479</xdr:rowOff>
    </xdr:to>
    <xdr:sp macro="" textlink="">
      <xdr:nvSpPr>
        <xdr:cNvPr id="863" name="円/楕円 862"/>
        <xdr:cNvSpPr/>
      </xdr:nvSpPr>
      <xdr:spPr>
        <a:xfrm>
          <a:off x="22110700" y="1256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75756</xdr:rowOff>
    </xdr:from>
    <xdr:ext cx="534377" cy="259045"/>
    <xdr:sp macro="" textlink="">
      <xdr:nvSpPr>
        <xdr:cNvPr id="864" name="繰出金該当値テキスト"/>
        <xdr:cNvSpPr txBox="1"/>
      </xdr:nvSpPr>
      <xdr:spPr>
        <a:xfrm>
          <a:off x="22212300" y="1242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82,706</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71820</xdr:rowOff>
    </xdr:from>
    <xdr:to>
      <xdr:col>31</xdr:col>
      <xdr:colOff>85725</xdr:colOff>
      <xdr:row>74</xdr:row>
      <xdr:rowOff>1970</xdr:rowOff>
    </xdr:to>
    <xdr:sp macro="" textlink="">
      <xdr:nvSpPr>
        <xdr:cNvPr id="865" name="円/楕円 864"/>
        <xdr:cNvSpPr/>
      </xdr:nvSpPr>
      <xdr:spPr>
        <a:xfrm>
          <a:off x="21272500" y="125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18497</xdr:rowOff>
    </xdr:from>
    <xdr:ext cx="534377" cy="259045"/>
    <xdr:sp macro="" textlink="">
      <xdr:nvSpPr>
        <xdr:cNvPr id="866" name="テキスト ボックス 865"/>
        <xdr:cNvSpPr txBox="1"/>
      </xdr:nvSpPr>
      <xdr:spPr>
        <a:xfrm>
          <a:off x="21056111" y="1236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81,546</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145168</xdr:rowOff>
    </xdr:from>
    <xdr:to>
      <xdr:col>29</xdr:col>
      <xdr:colOff>568325</xdr:colOff>
      <xdr:row>74</xdr:row>
      <xdr:rowOff>75318</xdr:rowOff>
    </xdr:to>
    <xdr:sp macro="" textlink="">
      <xdr:nvSpPr>
        <xdr:cNvPr id="867" name="円/楕円 866"/>
        <xdr:cNvSpPr/>
      </xdr:nvSpPr>
      <xdr:spPr>
        <a:xfrm>
          <a:off x="20383500" y="1266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91845</xdr:rowOff>
    </xdr:from>
    <xdr:ext cx="534377" cy="259045"/>
    <xdr:sp macro="" textlink="">
      <xdr:nvSpPr>
        <xdr:cNvPr id="868" name="テキスト ボックス 867"/>
        <xdr:cNvSpPr txBox="1"/>
      </xdr:nvSpPr>
      <xdr:spPr>
        <a:xfrm>
          <a:off x="20167111" y="1243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77,054</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30640</xdr:rowOff>
    </xdr:from>
    <xdr:to>
      <xdr:col>28</xdr:col>
      <xdr:colOff>365125</xdr:colOff>
      <xdr:row>74</xdr:row>
      <xdr:rowOff>132240</xdr:rowOff>
    </xdr:to>
    <xdr:sp macro="" textlink="">
      <xdr:nvSpPr>
        <xdr:cNvPr id="869" name="円/楕円 868"/>
        <xdr:cNvSpPr/>
      </xdr:nvSpPr>
      <xdr:spPr>
        <a:xfrm>
          <a:off x="19494500" y="1271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148767</xdr:rowOff>
    </xdr:from>
    <xdr:ext cx="534377" cy="259045"/>
    <xdr:sp macro="" textlink="">
      <xdr:nvSpPr>
        <xdr:cNvPr id="870" name="テキスト ボックス 869"/>
        <xdr:cNvSpPr txBox="1"/>
      </xdr:nvSpPr>
      <xdr:spPr>
        <a:xfrm>
          <a:off x="19278111" y="1249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73,568</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15879</xdr:rowOff>
    </xdr:from>
    <xdr:to>
      <xdr:col>27</xdr:col>
      <xdr:colOff>161925</xdr:colOff>
      <xdr:row>74</xdr:row>
      <xdr:rowOff>117479</xdr:rowOff>
    </xdr:to>
    <xdr:sp macro="" textlink="">
      <xdr:nvSpPr>
        <xdr:cNvPr id="871" name="円/楕円 870"/>
        <xdr:cNvSpPr/>
      </xdr:nvSpPr>
      <xdr:spPr>
        <a:xfrm>
          <a:off x="18605500" y="1270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134006</xdr:rowOff>
    </xdr:from>
    <xdr:ext cx="534377" cy="259045"/>
    <xdr:sp macro="" textlink="">
      <xdr:nvSpPr>
        <xdr:cNvPr id="872" name="テキスト ボックス 871"/>
        <xdr:cNvSpPr txBox="1"/>
      </xdr:nvSpPr>
      <xdr:spPr>
        <a:xfrm>
          <a:off x="18389111" y="1247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74,472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mn-ea"/>
              <a:ea typeface="+mn-ea"/>
            </a:rPr>
            <a:t>　平成</a:t>
          </a:r>
          <a:r>
            <a:rPr kumimoji="1" lang="en-US" altLang="ja-JP" sz="1300" baseline="0">
              <a:latin typeface="+mn-ea"/>
              <a:ea typeface="+mn-ea"/>
            </a:rPr>
            <a:t>28</a:t>
          </a:r>
          <a:r>
            <a:rPr kumimoji="1" lang="ja-JP" altLang="en-US" sz="1300" baseline="0">
              <a:latin typeface="+mn-ea"/>
              <a:ea typeface="+mn-ea"/>
            </a:rPr>
            <a:t>年度性質別歳出決算において、仙北市の住民</a:t>
          </a:r>
          <a:r>
            <a:rPr kumimoji="1" lang="en-US" altLang="ja-JP" sz="1300" baseline="0">
              <a:latin typeface="+mn-ea"/>
              <a:ea typeface="+mn-ea"/>
            </a:rPr>
            <a:t>1</a:t>
          </a:r>
          <a:r>
            <a:rPr kumimoji="1" lang="ja-JP" altLang="en-US" sz="1300" baseline="0">
              <a:latin typeface="+mn-ea"/>
              <a:ea typeface="+mn-ea"/>
            </a:rPr>
            <a:t>人当たり総コストは</a:t>
          </a:r>
          <a:r>
            <a:rPr kumimoji="1" lang="en-US" altLang="ja-JP" sz="1300" baseline="0">
              <a:latin typeface="+mn-ea"/>
              <a:ea typeface="+mn-ea"/>
            </a:rPr>
            <a:t>689,662</a:t>
          </a:r>
          <a:r>
            <a:rPr kumimoji="1" lang="ja-JP" altLang="en-US" sz="1300" baseline="0">
              <a:latin typeface="+mn-ea"/>
              <a:ea typeface="+mn-ea"/>
            </a:rPr>
            <a:t>円であり、これは類似団体平均</a:t>
          </a:r>
          <a:r>
            <a:rPr kumimoji="1" lang="en-US" altLang="ja-JP" sz="1300" baseline="0">
              <a:latin typeface="+mn-ea"/>
              <a:ea typeface="+mn-ea"/>
            </a:rPr>
            <a:t>584,945</a:t>
          </a:r>
          <a:r>
            <a:rPr kumimoji="1" lang="ja-JP" altLang="en-US" sz="1300" baseline="0">
              <a:latin typeface="+mn-ea"/>
              <a:ea typeface="+mn-ea"/>
            </a:rPr>
            <a:t>円の</a:t>
          </a:r>
          <a:r>
            <a:rPr kumimoji="1" lang="en-US" altLang="ja-JP" sz="1300" baseline="0">
              <a:latin typeface="+mn-ea"/>
              <a:ea typeface="+mn-ea"/>
            </a:rPr>
            <a:t>1.18</a:t>
          </a:r>
          <a:r>
            <a:rPr kumimoji="1" lang="ja-JP" altLang="en-US" sz="1300" baseline="0">
              <a:latin typeface="+mn-ea"/>
              <a:ea typeface="+mn-ea"/>
            </a:rPr>
            <a:t>倍である。類似団体平均と比較すると、人件費の差が最も大きい（</a:t>
          </a:r>
          <a:r>
            <a:rPr kumimoji="1" lang="en-US" altLang="ja-JP" sz="1300" baseline="0">
              <a:latin typeface="+mn-ea"/>
              <a:ea typeface="+mn-ea"/>
            </a:rPr>
            <a:t>27,414</a:t>
          </a:r>
          <a:r>
            <a:rPr kumimoji="1" lang="ja-JP" altLang="en-US" sz="1300" baseline="0">
              <a:latin typeface="+mn-ea"/>
              <a:ea typeface="+mn-ea"/>
            </a:rPr>
            <a:t>千円）。これは、仙北市定員管理適正化計画（第</a:t>
          </a:r>
          <a:r>
            <a:rPr kumimoji="1" lang="en-US" altLang="ja-JP" sz="1300" baseline="0">
              <a:latin typeface="+mn-ea"/>
              <a:ea typeface="+mn-ea"/>
            </a:rPr>
            <a:t>3</a:t>
          </a:r>
          <a:r>
            <a:rPr kumimoji="1" lang="ja-JP" altLang="en-US" sz="1300" baseline="0">
              <a:latin typeface="+mn-ea"/>
              <a:ea typeface="+mn-ea"/>
            </a:rPr>
            <a:t>次）に基づき職員数の削減に努めているが、人件費が依然として相対的に高水準で推移しているためである。しかしながら、類似団体平均との差は縮小しており、引き続き業務の効率化を図り職員数の削減に取り組む。また、投資及び出資金も類似団体平均を大きく上回っている。これは、水道事業会計が実施した国庫補助事業に対する出資が大幅に増加したことなどによるものである。</a:t>
          </a:r>
          <a:endParaRPr kumimoji="1" lang="en-US" altLang="ja-JP" sz="1300" baseline="0">
            <a:latin typeface="+mn-ea"/>
            <a:ea typeface="+mn-ea"/>
          </a:endParaRPr>
        </a:p>
        <a:p>
          <a:r>
            <a:rPr kumimoji="1" lang="ja-JP" altLang="en-US" sz="1300" baseline="0">
              <a:latin typeface="+mn-ea"/>
              <a:ea typeface="+mn-ea"/>
            </a:rPr>
            <a:t>　維持補修費、物件費が類似団体平均を上回っている一方で、普通建設事業費（うち更新整備）が類似団体平均を下回っているのは、老朽化した公共施設等の大規模改修等の実施時期を後年度へ繰り延べてきたことによって生じた非投資的経費の修繕の増加が影響しているものであり、今後は公共施設等総合管理計画に基づき施設マネジメントを計画的に実施する。</a:t>
          </a:r>
          <a:endParaRPr kumimoji="1" lang="ja-JP" altLang="en-US" sz="13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秋田県仙北市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27,533
27,443
1,093.56
19,303,213
18,988,464
266,795
12,226,235
19,956,214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89.4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49974</xdr:rowOff>
    </xdr:from>
    <xdr:to>
      <xdr:col>6</xdr:col>
      <xdr:colOff>511175</xdr:colOff>
      <xdr:row>34</xdr:row>
      <xdr:rowOff>72644</xdr:rowOff>
    </xdr:to>
    <xdr:cxnSp macro="">
      <xdr:nvCxnSpPr>
        <xdr:cNvPr id="61" name="直線コネクタ 60"/>
        <xdr:cNvCxnSpPr/>
      </xdr:nvCxnSpPr>
      <xdr:spPr>
        <a:xfrm>
          <a:off x="3797300" y="5879274"/>
          <a:ext cx="8382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31305</xdr:rowOff>
    </xdr:from>
    <xdr:to>
      <xdr:col>5</xdr:col>
      <xdr:colOff>358775</xdr:colOff>
      <xdr:row>34</xdr:row>
      <xdr:rowOff>49974</xdr:rowOff>
    </xdr:to>
    <xdr:cxnSp macro="">
      <xdr:nvCxnSpPr>
        <xdr:cNvPr id="64" name="直線コネクタ 63"/>
        <xdr:cNvCxnSpPr/>
      </xdr:nvCxnSpPr>
      <xdr:spPr>
        <a:xfrm>
          <a:off x="2908300" y="5860605"/>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99712</xdr:rowOff>
    </xdr:from>
    <xdr:ext cx="469744" cy="259045"/>
    <xdr:sp macro="" textlink="">
      <xdr:nvSpPr>
        <xdr:cNvPr id="66" name="テキスト ボックス 65"/>
        <xdr:cNvSpPr txBox="1"/>
      </xdr:nvSpPr>
      <xdr:spPr>
        <a:xfrm>
          <a:off x="3562427"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31305</xdr:rowOff>
    </xdr:from>
    <xdr:to>
      <xdr:col>4</xdr:col>
      <xdr:colOff>155575</xdr:colOff>
      <xdr:row>34</xdr:row>
      <xdr:rowOff>32258</xdr:rowOff>
    </xdr:to>
    <xdr:cxnSp macro="">
      <xdr:nvCxnSpPr>
        <xdr:cNvPr id="67" name="直線コネクタ 66"/>
        <xdr:cNvCxnSpPr/>
      </xdr:nvCxnSpPr>
      <xdr:spPr>
        <a:xfrm flipV="1">
          <a:off x="2019300" y="5860605"/>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144670</xdr:rowOff>
    </xdr:from>
    <xdr:ext cx="469744" cy="259045"/>
    <xdr:sp macro="" textlink="">
      <xdr:nvSpPr>
        <xdr:cNvPr id="69" name="テキスト ボックス 68"/>
        <xdr:cNvSpPr txBox="1"/>
      </xdr:nvSpPr>
      <xdr:spPr>
        <a:xfrm>
          <a:off x="2673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32258</xdr:rowOff>
    </xdr:from>
    <xdr:to>
      <xdr:col>2</xdr:col>
      <xdr:colOff>638175</xdr:colOff>
      <xdr:row>34</xdr:row>
      <xdr:rowOff>47879</xdr:rowOff>
    </xdr:to>
    <xdr:cxnSp macro="">
      <xdr:nvCxnSpPr>
        <xdr:cNvPr id="70" name="直線コネクタ 69"/>
        <xdr:cNvCxnSpPr/>
      </xdr:nvCxnSpPr>
      <xdr:spPr>
        <a:xfrm flipV="1">
          <a:off x="1130300" y="5861558"/>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158386</xdr:rowOff>
    </xdr:from>
    <xdr:ext cx="469744" cy="259045"/>
    <xdr:sp macro="" textlink="">
      <xdr:nvSpPr>
        <xdr:cNvPr id="72" name="テキスト ボックス 71"/>
        <xdr:cNvSpPr txBox="1"/>
      </xdr:nvSpPr>
      <xdr:spPr>
        <a:xfrm>
          <a:off x="1784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121429</xdr:rowOff>
    </xdr:from>
    <xdr:ext cx="469744" cy="259045"/>
    <xdr:sp macro="" textlink="">
      <xdr:nvSpPr>
        <xdr:cNvPr id="74" name="テキスト ボックス 73"/>
        <xdr:cNvSpPr txBox="1"/>
      </xdr:nvSpPr>
      <xdr:spPr>
        <a:xfrm>
          <a:off x="895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21844</xdr:rowOff>
    </xdr:from>
    <xdr:to>
      <xdr:col>6</xdr:col>
      <xdr:colOff>561975</xdr:colOff>
      <xdr:row>34</xdr:row>
      <xdr:rowOff>123444</xdr:rowOff>
    </xdr:to>
    <xdr:sp macro="" textlink="">
      <xdr:nvSpPr>
        <xdr:cNvPr id="80" name="円/楕円 79"/>
        <xdr:cNvSpPr/>
      </xdr:nvSpPr>
      <xdr:spPr>
        <a:xfrm>
          <a:off x="4584700" y="585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44721</xdr:rowOff>
    </xdr:from>
    <xdr:ext cx="469744" cy="259045"/>
    <xdr:sp macro="" textlink="">
      <xdr:nvSpPr>
        <xdr:cNvPr id="81" name="議会費該当値テキスト"/>
        <xdr:cNvSpPr txBox="1"/>
      </xdr:nvSpPr>
      <xdr:spPr>
        <a:xfrm>
          <a:off x="4686300" y="570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170624</xdr:rowOff>
    </xdr:from>
    <xdr:to>
      <xdr:col>5</xdr:col>
      <xdr:colOff>409575</xdr:colOff>
      <xdr:row>34</xdr:row>
      <xdr:rowOff>100774</xdr:rowOff>
    </xdr:to>
    <xdr:sp macro="" textlink="">
      <xdr:nvSpPr>
        <xdr:cNvPr id="82" name="円/楕円 81"/>
        <xdr:cNvSpPr/>
      </xdr:nvSpPr>
      <xdr:spPr>
        <a:xfrm>
          <a:off x="3746500" y="582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117301</xdr:rowOff>
    </xdr:from>
    <xdr:ext cx="469744" cy="259045"/>
    <xdr:sp macro="" textlink="">
      <xdr:nvSpPr>
        <xdr:cNvPr id="83" name="テキスト ボックス 82"/>
        <xdr:cNvSpPr txBox="1"/>
      </xdr:nvSpPr>
      <xdr:spPr>
        <a:xfrm>
          <a:off x="3562427" y="5603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151955</xdr:rowOff>
    </xdr:from>
    <xdr:to>
      <xdr:col>4</xdr:col>
      <xdr:colOff>206375</xdr:colOff>
      <xdr:row>34</xdr:row>
      <xdr:rowOff>82105</xdr:rowOff>
    </xdr:to>
    <xdr:sp macro="" textlink="">
      <xdr:nvSpPr>
        <xdr:cNvPr id="84" name="円/楕円 83"/>
        <xdr:cNvSpPr/>
      </xdr:nvSpPr>
      <xdr:spPr>
        <a:xfrm>
          <a:off x="2857500" y="580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98632</xdr:rowOff>
    </xdr:from>
    <xdr:ext cx="469744" cy="259045"/>
    <xdr:sp macro="" textlink="">
      <xdr:nvSpPr>
        <xdr:cNvPr id="85" name="テキスト ボックス 84"/>
        <xdr:cNvSpPr txBox="1"/>
      </xdr:nvSpPr>
      <xdr:spPr>
        <a:xfrm>
          <a:off x="2673427" y="5585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152908</xdr:rowOff>
    </xdr:from>
    <xdr:to>
      <xdr:col>3</xdr:col>
      <xdr:colOff>3175</xdr:colOff>
      <xdr:row>34</xdr:row>
      <xdr:rowOff>83058</xdr:rowOff>
    </xdr:to>
    <xdr:sp macro="" textlink="">
      <xdr:nvSpPr>
        <xdr:cNvPr id="86" name="円/楕円 85"/>
        <xdr:cNvSpPr/>
      </xdr:nvSpPr>
      <xdr:spPr>
        <a:xfrm>
          <a:off x="1968500" y="581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99585</xdr:rowOff>
    </xdr:from>
    <xdr:ext cx="469744" cy="259045"/>
    <xdr:sp macro="" textlink="">
      <xdr:nvSpPr>
        <xdr:cNvPr id="87" name="テキスト ボックス 86"/>
        <xdr:cNvSpPr txBox="1"/>
      </xdr:nvSpPr>
      <xdr:spPr>
        <a:xfrm>
          <a:off x="1784427" y="558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168529</xdr:rowOff>
    </xdr:from>
    <xdr:to>
      <xdr:col>1</xdr:col>
      <xdr:colOff>485775</xdr:colOff>
      <xdr:row>34</xdr:row>
      <xdr:rowOff>98679</xdr:rowOff>
    </xdr:to>
    <xdr:sp macro="" textlink="">
      <xdr:nvSpPr>
        <xdr:cNvPr id="88" name="円/楕円 87"/>
        <xdr:cNvSpPr/>
      </xdr:nvSpPr>
      <xdr:spPr>
        <a:xfrm>
          <a:off x="1079500" y="582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115206</xdr:rowOff>
    </xdr:from>
    <xdr:ext cx="469744" cy="259045"/>
    <xdr:sp macro="" textlink="">
      <xdr:nvSpPr>
        <xdr:cNvPr id="89" name="テキスト ボックス 88"/>
        <xdr:cNvSpPr txBox="1"/>
      </xdr:nvSpPr>
      <xdr:spPr>
        <a:xfrm>
          <a:off x="895427" y="560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78,154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101821</xdr:rowOff>
    </xdr:from>
    <xdr:to>
      <xdr:col>6</xdr:col>
      <xdr:colOff>511175</xdr:colOff>
      <xdr:row>56</xdr:row>
      <xdr:rowOff>112734</xdr:rowOff>
    </xdr:to>
    <xdr:cxnSp macro="">
      <xdr:nvCxnSpPr>
        <xdr:cNvPr id="116" name="直線コネクタ 115"/>
        <xdr:cNvCxnSpPr/>
      </xdr:nvCxnSpPr>
      <xdr:spPr>
        <a:xfrm flipV="1">
          <a:off x="3797300" y="9703021"/>
          <a:ext cx="838200" cy="1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112734</xdr:rowOff>
    </xdr:from>
    <xdr:to>
      <xdr:col>5</xdr:col>
      <xdr:colOff>358775</xdr:colOff>
      <xdr:row>56</xdr:row>
      <xdr:rowOff>138378</xdr:rowOff>
    </xdr:to>
    <xdr:cxnSp macro="">
      <xdr:nvCxnSpPr>
        <xdr:cNvPr id="119" name="直線コネクタ 118"/>
        <xdr:cNvCxnSpPr/>
      </xdr:nvCxnSpPr>
      <xdr:spPr>
        <a:xfrm flipV="1">
          <a:off x="2908300" y="9713934"/>
          <a:ext cx="889000" cy="2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1164</xdr:rowOff>
    </xdr:from>
    <xdr:ext cx="534377" cy="259045"/>
    <xdr:sp macro="" textlink="">
      <xdr:nvSpPr>
        <xdr:cNvPr id="121" name="テキスト ボックス 120"/>
        <xdr:cNvSpPr txBox="1"/>
      </xdr:nvSpPr>
      <xdr:spPr>
        <a:xfrm>
          <a:off x="3530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107755</xdr:rowOff>
    </xdr:from>
    <xdr:to>
      <xdr:col>4</xdr:col>
      <xdr:colOff>155575</xdr:colOff>
      <xdr:row>56</xdr:row>
      <xdr:rowOff>138378</xdr:rowOff>
    </xdr:to>
    <xdr:cxnSp macro="">
      <xdr:nvCxnSpPr>
        <xdr:cNvPr id="122" name="直線コネクタ 121"/>
        <xdr:cNvCxnSpPr/>
      </xdr:nvCxnSpPr>
      <xdr:spPr>
        <a:xfrm>
          <a:off x="2019300" y="9708955"/>
          <a:ext cx="889000" cy="3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107755</xdr:rowOff>
    </xdr:from>
    <xdr:to>
      <xdr:col>2</xdr:col>
      <xdr:colOff>638175</xdr:colOff>
      <xdr:row>56</xdr:row>
      <xdr:rowOff>113594</xdr:rowOff>
    </xdr:to>
    <xdr:cxnSp macro="">
      <xdr:nvCxnSpPr>
        <xdr:cNvPr id="125" name="直線コネクタ 124"/>
        <xdr:cNvCxnSpPr/>
      </xdr:nvCxnSpPr>
      <xdr:spPr>
        <a:xfrm flipV="1">
          <a:off x="1130300" y="9708955"/>
          <a:ext cx="889000" cy="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51021</xdr:rowOff>
    </xdr:from>
    <xdr:to>
      <xdr:col>6</xdr:col>
      <xdr:colOff>561975</xdr:colOff>
      <xdr:row>56</xdr:row>
      <xdr:rowOff>152621</xdr:rowOff>
    </xdr:to>
    <xdr:sp macro="" textlink="">
      <xdr:nvSpPr>
        <xdr:cNvPr id="135" name="円/楕円 134"/>
        <xdr:cNvSpPr/>
      </xdr:nvSpPr>
      <xdr:spPr>
        <a:xfrm>
          <a:off x="4584700" y="965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29448</xdr:rowOff>
    </xdr:from>
    <xdr:ext cx="534377" cy="259045"/>
    <xdr:sp macro="" textlink="">
      <xdr:nvSpPr>
        <xdr:cNvPr id="136" name="総務費該当値テキスト"/>
        <xdr:cNvSpPr txBox="1"/>
      </xdr:nvSpPr>
      <xdr:spPr>
        <a:xfrm>
          <a:off x="4686300" y="963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83,285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61934</xdr:rowOff>
    </xdr:from>
    <xdr:to>
      <xdr:col>5</xdr:col>
      <xdr:colOff>409575</xdr:colOff>
      <xdr:row>56</xdr:row>
      <xdr:rowOff>163534</xdr:rowOff>
    </xdr:to>
    <xdr:sp macro="" textlink="">
      <xdr:nvSpPr>
        <xdr:cNvPr id="137" name="円/楕円 136"/>
        <xdr:cNvSpPr/>
      </xdr:nvSpPr>
      <xdr:spPr>
        <a:xfrm>
          <a:off x="3746500" y="966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154661</xdr:rowOff>
    </xdr:from>
    <xdr:ext cx="534377" cy="259045"/>
    <xdr:sp macro="" textlink="">
      <xdr:nvSpPr>
        <xdr:cNvPr id="138" name="テキスト ボックス 137"/>
        <xdr:cNvSpPr txBox="1"/>
      </xdr:nvSpPr>
      <xdr:spPr>
        <a:xfrm>
          <a:off x="3530111" y="975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80,898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87578</xdr:rowOff>
    </xdr:from>
    <xdr:to>
      <xdr:col>4</xdr:col>
      <xdr:colOff>206375</xdr:colOff>
      <xdr:row>57</xdr:row>
      <xdr:rowOff>17728</xdr:rowOff>
    </xdr:to>
    <xdr:sp macro="" textlink="">
      <xdr:nvSpPr>
        <xdr:cNvPr id="139" name="円/楕円 138"/>
        <xdr:cNvSpPr/>
      </xdr:nvSpPr>
      <xdr:spPr>
        <a:xfrm>
          <a:off x="2857500" y="968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8855</xdr:rowOff>
    </xdr:from>
    <xdr:ext cx="534377" cy="259045"/>
    <xdr:sp macro="" textlink="">
      <xdr:nvSpPr>
        <xdr:cNvPr id="140" name="テキスト ボックス 139"/>
        <xdr:cNvSpPr txBox="1"/>
      </xdr:nvSpPr>
      <xdr:spPr>
        <a:xfrm>
          <a:off x="2641111" y="97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75,289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56955</xdr:rowOff>
    </xdr:from>
    <xdr:to>
      <xdr:col>3</xdr:col>
      <xdr:colOff>3175</xdr:colOff>
      <xdr:row>56</xdr:row>
      <xdr:rowOff>158555</xdr:rowOff>
    </xdr:to>
    <xdr:sp macro="" textlink="">
      <xdr:nvSpPr>
        <xdr:cNvPr id="141" name="円/楕円 140"/>
        <xdr:cNvSpPr/>
      </xdr:nvSpPr>
      <xdr:spPr>
        <a:xfrm>
          <a:off x="1968500" y="96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149682</xdr:rowOff>
    </xdr:from>
    <xdr:ext cx="534377" cy="259045"/>
    <xdr:sp macro="" textlink="">
      <xdr:nvSpPr>
        <xdr:cNvPr id="142" name="テキスト ボックス 141"/>
        <xdr:cNvSpPr txBox="1"/>
      </xdr:nvSpPr>
      <xdr:spPr>
        <a:xfrm>
          <a:off x="1752111" y="975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81,987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62794</xdr:rowOff>
    </xdr:from>
    <xdr:to>
      <xdr:col>1</xdr:col>
      <xdr:colOff>485775</xdr:colOff>
      <xdr:row>56</xdr:row>
      <xdr:rowOff>164394</xdr:rowOff>
    </xdr:to>
    <xdr:sp macro="" textlink="">
      <xdr:nvSpPr>
        <xdr:cNvPr id="143" name="円/楕円 142"/>
        <xdr:cNvSpPr/>
      </xdr:nvSpPr>
      <xdr:spPr>
        <a:xfrm>
          <a:off x="1079500" y="966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155521</xdr:rowOff>
    </xdr:from>
    <xdr:ext cx="534377" cy="259045"/>
    <xdr:sp macro="" textlink="">
      <xdr:nvSpPr>
        <xdr:cNvPr id="144" name="テキスト ボックス 143"/>
        <xdr:cNvSpPr txBox="1"/>
      </xdr:nvSpPr>
      <xdr:spPr>
        <a:xfrm>
          <a:off x="863111" y="97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167,567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94419</xdr:rowOff>
    </xdr:from>
    <xdr:to>
      <xdr:col>6</xdr:col>
      <xdr:colOff>511175</xdr:colOff>
      <xdr:row>76</xdr:row>
      <xdr:rowOff>124645</xdr:rowOff>
    </xdr:to>
    <xdr:cxnSp macro="">
      <xdr:nvCxnSpPr>
        <xdr:cNvPr id="172" name="直線コネクタ 171"/>
        <xdr:cNvCxnSpPr/>
      </xdr:nvCxnSpPr>
      <xdr:spPr>
        <a:xfrm flipV="1">
          <a:off x="3797300" y="13124619"/>
          <a:ext cx="838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124645</xdr:rowOff>
    </xdr:from>
    <xdr:to>
      <xdr:col>5</xdr:col>
      <xdr:colOff>358775</xdr:colOff>
      <xdr:row>76</xdr:row>
      <xdr:rowOff>156356</xdr:rowOff>
    </xdr:to>
    <xdr:cxnSp macro="">
      <xdr:nvCxnSpPr>
        <xdr:cNvPr id="175" name="直線コネクタ 174"/>
        <xdr:cNvCxnSpPr/>
      </xdr:nvCxnSpPr>
      <xdr:spPr>
        <a:xfrm flipV="1">
          <a:off x="2908300" y="13154845"/>
          <a:ext cx="889000" cy="3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40115</xdr:rowOff>
    </xdr:from>
    <xdr:ext cx="599010" cy="259045"/>
    <xdr:sp macro="" textlink="">
      <xdr:nvSpPr>
        <xdr:cNvPr id="177" name="テキスト ボックス 176"/>
        <xdr:cNvSpPr txBox="1"/>
      </xdr:nvSpPr>
      <xdr:spPr>
        <a:xfrm>
          <a:off x="3497794" y="132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156356</xdr:rowOff>
    </xdr:from>
    <xdr:to>
      <xdr:col>4</xdr:col>
      <xdr:colOff>155575</xdr:colOff>
      <xdr:row>77</xdr:row>
      <xdr:rowOff>26812</xdr:rowOff>
    </xdr:to>
    <xdr:cxnSp macro="">
      <xdr:nvCxnSpPr>
        <xdr:cNvPr id="178" name="直線コネクタ 177"/>
        <xdr:cNvCxnSpPr/>
      </xdr:nvCxnSpPr>
      <xdr:spPr>
        <a:xfrm flipV="1">
          <a:off x="2019300" y="13186556"/>
          <a:ext cx="889000" cy="4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13381</xdr:rowOff>
    </xdr:from>
    <xdr:to>
      <xdr:col>2</xdr:col>
      <xdr:colOff>638175</xdr:colOff>
      <xdr:row>77</xdr:row>
      <xdr:rowOff>26812</xdr:rowOff>
    </xdr:to>
    <xdr:cxnSp macro="">
      <xdr:nvCxnSpPr>
        <xdr:cNvPr id="181" name="直線コネクタ 180"/>
        <xdr:cNvCxnSpPr/>
      </xdr:nvCxnSpPr>
      <xdr:spPr>
        <a:xfrm>
          <a:off x="1130300" y="13215031"/>
          <a:ext cx="889000" cy="1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90603</xdr:rowOff>
    </xdr:from>
    <xdr:ext cx="599010" cy="259045"/>
    <xdr:sp macro="" textlink="">
      <xdr:nvSpPr>
        <xdr:cNvPr id="183" name="テキスト ボックス 182"/>
        <xdr:cNvSpPr txBox="1"/>
      </xdr:nvSpPr>
      <xdr:spPr>
        <a:xfrm>
          <a:off x="1719794"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102695</xdr:rowOff>
    </xdr:from>
    <xdr:ext cx="599010" cy="259045"/>
    <xdr:sp macro="" textlink="">
      <xdr:nvSpPr>
        <xdr:cNvPr id="185" name="テキスト ボックス 184"/>
        <xdr:cNvSpPr txBox="1"/>
      </xdr:nvSpPr>
      <xdr:spPr>
        <a:xfrm>
          <a:off x="830794" y="1330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43619</xdr:rowOff>
    </xdr:from>
    <xdr:to>
      <xdr:col>6</xdr:col>
      <xdr:colOff>561975</xdr:colOff>
      <xdr:row>76</xdr:row>
      <xdr:rowOff>145219</xdr:rowOff>
    </xdr:to>
    <xdr:sp macro="" textlink="">
      <xdr:nvSpPr>
        <xdr:cNvPr id="191" name="円/楕円 190"/>
        <xdr:cNvSpPr/>
      </xdr:nvSpPr>
      <xdr:spPr>
        <a:xfrm>
          <a:off x="4584700" y="1307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66496</xdr:rowOff>
    </xdr:from>
    <xdr:ext cx="599010" cy="259045"/>
    <xdr:sp macro="" textlink="">
      <xdr:nvSpPr>
        <xdr:cNvPr id="192" name="民生費該当値テキスト"/>
        <xdr:cNvSpPr txBox="1"/>
      </xdr:nvSpPr>
      <xdr:spPr>
        <a:xfrm>
          <a:off x="4686300" y="1292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184,904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73845</xdr:rowOff>
    </xdr:from>
    <xdr:to>
      <xdr:col>5</xdr:col>
      <xdr:colOff>409575</xdr:colOff>
      <xdr:row>77</xdr:row>
      <xdr:rowOff>3995</xdr:rowOff>
    </xdr:to>
    <xdr:sp macro="" textlink="">
      <xdr:nvSpPr>
        <xdr:cNvPr id="193" name="円/楕円 192"/>
        <xdr:cNvSpPr/>
      </xdr:nvSpPr>
      <xdr:spPr>
        <a:xfrm>
          <a:off x="3746500" y="1310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20521</xdr:rowOff>
    </xdr:from>
    <xdr:ext cx="599010" cy="259045"/>
    <xdr:sp macro="" textlink="">
      <xdr:nvSpPr>
        <xdr:cNvPr id="194" name="テキスト ボックス 193"/>
        <xdr:cNvSpPr txBox="1"/>
      </xdr:nvSpPr>
      <xdr:spPr>
        <a:xfrm>
          <a:off x="3497794" y="1287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178,293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105556</xdr:rowOff>
    </xdr:from>
    <xdr:to>
      <xdr:col>4</xdr:col>
      <xdr:colOff>206375</xdr:colOff>
      <xdr:row>77</xdr:row>
      <xdr:rowOff>35706</xdr:rowOff>
    </xdr:to>
    <xdr:sp macro="" textlink="">
      <xdr:nvSpPr>
        <xdr:cNvPr id="195" name="円/楕円 194"/>
        <xdr:cNvSpPr/>
      </xdr:nvSpPr>
      <xdr:spPr>
        <a:xfrm>
          <a:off x="2857500" y="1313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52233</xdr:rowOff>
    </xdr:from>
    <xdr:ext cx="599010" cy="259045"/>
    <xdr:sp macro="" textlink="">
      <xdr:nvSpPr>
        <xdr:cNvPr id="196" name="テキスト ボックス 195"/>
        <xdr:cNvSpPr txBox="1"/>
      </xdr:nvSpPr>
      <xdr:spPr>
        <a:xfrm>
          <a:off x="2608794" y="12910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171,357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147462</xdr:rowOff>
    </xdr:from>
    <xdr:to>
      <xdr:col>3</xdr:col>
      <xdr:colOff>3175</xdr:colOff>
      <xdr:row>77</xdr:row>
      <xdr:rowOff>77612</xdr:rowOff>
    </xdr:to>
    <xdr:sp macro="" textlink="">
      <xdr:nvSpPr>
        <xdr:cNvPr id="197" name="円/楕円 196"/>
        <xdr:cNvSpPr/>
      </xdr:nvSpPr>
      <xdr:spPr>
        <a:xfrm>
          <a:off x="1968500" y="1317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94140</xdr:rowOff>
    </xdr:from>
    <xdr:ext cx="599010" cy="259045"/>
    <xdr:sp macro="" textlink="">
      <xdr:nvSpPr>
        <xdr:cNvPr id="198" name="テキスト ボックス 197"/>
        <xdr:cNvSpPr txBox="1"/>
      </xdr:nvSpPr>
      <xdr:spPr>
        <a:xfrm>
          <a:off x="1719794" y="1295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162,191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134031</xdr:rowOff>
    </xdr:from>
    <xdr:to>
      <xdr:col>1</xdr:col>
      <xdr:colOff>485775</xdr:colOff>
      <xdr:row>77</xdr:row>
      <xdr:rowOff>64181</xdr:rowOff>
    </xdr:to>
    <xdr:sp macro="" textlink="">
      <xdr:nvSpPr>
        <xdr:cNvPr id="199" name="円/楕円 198"/>
        <xdr:cNvSpPr/>
      </xdr:nvSpPr>
      <xdr:spPr>
        <a:xfrm>
          <a:off x="1079500" y="1316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80708</xdr:rowOff>
    </xdr:from>
    <xdr:ext cx="599010" cy="259045"/>
    <xdr:sp macro="" textlink="">
      <xdr:nvSpPr>
        <xdr:cNvPr id="200" name="テキスト ボックス 199"/>
        <xdr:cNvSpPr txBox="1"/>
      </xdr:nvSpPr>
      <xdr:spPr>
        <a:xfrm>
          <a:off x="830794" y="12939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165,129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63650</xdr:rowOff>
    </xdr:from>
    <xdr:to>
      <xdr:col>6</xdr:col>
      <xdr:colOff>511175</xdr:colOff>
      <xdr:row>95</xdr:row>
      <xdr:rowOff>95735</xdr:rowOff>
    </xdr:to>
    <xdr:cxnSp macro="">
      <xdr:nvCxnSpPr>
        <xdr:cNvPr id="225" name="直線コネクタ 224"/>
        <xdr:cNvCxnSpPr/>
      </xdr:nvCxnSpPr>
      <xdr:spPr>
        <a:xfrm flipV="1">
          <a:off x="3797300" y="16351400"/>
          <a:ext cx="838200" cy="3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161247</xdr:rowOff>
    </xdr:from>
    <xdr:ext cx="534377" cy="259045"/>
    <xdr:sp macro="" textlink="">
      <xdr:nvSpPr>
        <xdr:cNvPr id="226" name="衛生費平均値テキスト"/>
        <xdr:cNvSpPr txBox="1"/>
      </xdr:nvSpPr>
      <xdr:spPr>
        <a:xfrm>
          <a:off x="4686300" y="1644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86871</xdr:rowOff>
    </xdr:from>
    <xdr:to>
      <xdr:col>5</xdr:col>
      <xdr:colOff>358775</xdr:colOff>
      <xdr:row>95</xdr:row>
      <xdr:rowOff>95735</xdr:rowOff>
    </xdr:to>
    <xdr:cxnSp macro="">
      <xdr:nvCxnSpPr>
        <xdr:cNvPr id="228" name="直線コネクタ 227"/>
        <xdr:cNvCxnSpPr/>
      </xdr:nvCxnSpPr>
      <xdr:spPr>
        <a:xfrm>
          <a:off x="2908300" y="16374621"/>
          <a:ext cx="889000" cy="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117150</xdr:rowOff>
    </xdr:from>
    <xdr:ext cx="534377" cy="259045"/>
    <xdr:sp macro="" textlink="">
      <xdr:nvSpPr>
        <xdr:cNvPr id="230" name="テキスト ボックス 229"/>
        <xdr:cNvSpPr txBox="1"/>
      </xdr:nvSpPr>
      <xdr:spPr>
        <a:xfrm>
          <a:off x="3530111" y="165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62861</xdr:rowOff>
    </xdr:from>
    <xdr:to>
      <xdr:col>4</xdr:col>
      <xdr:colOff>155575</xdr:colOff>
      <xdr:row>95</xdr:row>
      <xdr:rowOff>86871</xdr:rowOff>
    </xdr:to>
    <xdr:cxnSp macro="">
      <xdr:nvCxnSpPr>
        <xdr:cNvPr id="231" name="直線コネクタ 230"/>
        <xdr:cNvCxnSpPr/>
      </xdr:nvCxnSpPr>
      <xdr:spPr>
        <a:xfrm>
          <a:off x="2019300" y="16350611"/>
          <a:ext cx="889000" cy="2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123648</xdr:rowOff>
    </xdr:from>
    <xdr:ext cx="534377" cy="259045"/>
    <xdr:sp macro="" textlink="">
      <xdr:nvSpPr>
        <xdr:cNvPr id="233" name="テキスト ボックス 232"/>
        <xdr:cNvSpPr txBox="1"/>
      </xdr:nvSpPr>
      <xdr:spPr>
        <a:xfrm>
          <a:off x="2641111" y="165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62861</xdr:rowOff>
    </xdr:from>
    <xdr:to>
      <xdr:col>2</xdr:col>
      <xdr:colOff>638175</xdr:colOff>
      <xdr:row>95</xdr:row>
      <xdr:rowOff>137522</xdr:rowOff>
    </xdr:to>
    <xdr:cxnSp macro="">
      <xdr:nvCxnSpPr>
        <xdr:cNvPr id="234" name="直線コネクタ 233"/>
        <xdr:cNvCxnSpPr/>
      </xdr:nvCxnSpPr>
      <xdr:spPr>
        <a:xfrm flipV="1">
          <a:off x="1130300" y="16350611"/>
          <a:ext cx="889000" cy="7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143005</xdr:rowOff>
    </xdr:from>
    <xdr:ext cx="534377" cy="259045"/>
    <xdr:sp macro="" textlink="">
      <xdr:nvSpPr>
        <xdr:cNvPr id="236" name="テキスト ボックス 235"/>
        <xdr:cNvSpPr txBox="1"/>
      </xdr:nvSpPr>
      <xdr:spPr>
        <a:xfrm>
          <a:off x="1752111" y="1660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145953</xdr:rowOff>
    </xdr:from>
    <xdr:ext cx="534377" cy="259045"/>
    <xdr:sp macro="" textlink="">
      <xdr:nvSpPr>
        <xdr:cNvPr id="238" name="テキスト ボックス 237"/>
        <xdr:cNvSpPr txBox="1"/>
      </xdr:nvSpPr>
      <xdr:spPr>
        <a:xfrm>
          <a:off x="863111" y="166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12850</xdr:rowOff>
    </xdr:from>
    <xdr:to>
      <xdr:col>6</xdr:col>
      <xdr:colOff>561975</xdr:colOff>
      <xdr:row>95</xdr:row>
      <xdr:rowOff>114450</xdr:rowOff>
    </xdr:to>
    <xdr:sp macro="" textlink="">
      <xdr:nvSpPr>
        <xdr:cNvPr id="244" name="円/楕円 243"/>
        <xdr:cNvSpPr/>
      </xdr:nvSpPr>
      <xdr:spPr>
        <a:xfrm>
          <a:off x="4584700" y="1630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35727</xdr:rowOff>
    </xdr:from>
    <xdr:ext cx="534377" cy="259045"/>
    <xdr:sp macro="" textlink="">
      <xdr:nvSpPr>
        <xdr:cNvPr id="245" name="衛生費該当値テキスト"/>
        <xdr:cNvSpPr txBox="1"/>
      </xdr:nvSpPr>
      <xdr:spPr>
        <a:xfrm>
          <a:off x="4686300" y="1615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83,307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44935</xdr:rowOff>
    </xdr:from>
    <xdr:to>
      <xdr:col>5</xdr:col>
      <xdr:colOff>409575</xdr:colOff>
      <xdr:row>95</xdr:row>
      <xdr:rowOff>146535</xdr:rowOff>
    </xdr:to>
    <xdr:sp macro="" textlink="">
      <xdr:nvSpPr>
        <xdr:cNvPr id="246" name="円/楕円 245"/>
        <xdr:cNvSpPr/>
      </xdr:nvSpPr>
      <xdr:spPr>
        <a:xfrm>
          <a:off x="3746500" y="1633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163062</xdr:rowOff>
    </xdr:from>
    <xdr:ext cx="534377" cy="259045"/>
    <xdr:sp macro="" textlink="">
      <xdr:nvSpPr>
        <xdr:cNvPr id="247" name="テキスト ボックス 246"/>
        <xdr:cNvSpPr txBox="1"/>
      </xdr:nvSpPr>
      <xdr:spPr>
        <a:xfrm>
          <a:off x="3530111" y="1610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77,693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36071</xdr:rowOff>
    </xdr:from>
    <xdr:to>
      <xdr:col>4</xdr:col>
      <xdr:colOff>206375</xdr:colOff>
      <xdr:row>95</xdr:row>
      <xdr:rowOff>137671</xdr:rowOff>
    </xdr:to>
    <xdr:sp macro="" textlink="">
      <xdr:nvSpPr>
        <xdr:cNvPr id="248" name="円/楕円 247"/>
        <xdr:cNvSpPr/>
      </xdr:nvSpPr>
      <xdr:spPr>
        <a:xfrm>
          <a:off x="2857500" y="1632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154198</xdr:rowOff>
    </xdr:from>
    <xdr:ext cx="534377" cy="259045"/>
    <xdr:sp macro="" textlink="">
      <xdr:nvSpPr>
        <xdr:cNvPr id="249" name="テキスト ボックス 248"/>
        <xdr:cNvSpPr txBox="1"/>
      </xdr:nvSpPr>
      <xdr:spPr>
        <a:xfrm>
          <a:off x="2641111" y="1609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79,244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12061</xdr:rowOff>
    </xdr:from>
    <xdr:to>
      <xdr:col>3</xdr:col>
      <xdr:colOff>3175</xdr:colOff>
      <xdr:row>95</xdr:row>
      <xdr:rowOff>113661</xdr:rowOff>
    </xdr:to>
    <xdr:sp macro="" textlink="">
      <xdr:nvSpPr>
        <xdr:cNvPr id="250" name="円/楕円 249"/>
        <xdr:cNvSpPr/>
      </xdr:nvSpPr>
      <xdr:spPr>
        <a:xfrm>
          <a:off x="1968500" y="1629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130188</xdr:rowOff>
    </xdr:from>
    <xdr:ext cx="534377" cy="259045"/>
    <xdr:sp macro="" textlink="">
      <xdr:nvSpPr>
        <xdr:cNvPr id="251" name="テキスト ボックス 250"/>
        <xdr:cNvSpPr txBox="1"/>
      </xdr:nvSpPr>
      <xdr:spPr>
        <a:xfrm>
          <a:off x="1752111" y="1607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83,445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86722</xdr:rowOff>
    </xdr:from>
    <xdr:to>
      <xdr:col>1</xdr:col>
      <xdr:colOff>485775</xdr:colOff>
      <xdr:row>96</xdr:row>
      <xdr:rowOff>16872</xdr:rowOff>
    </xdr:to>
    <xdr:sp macro="" textlink="">
      <xdr:nvSpPr>
        <xdr:cNvPr id="252" name="円/楕円 251"/>
        <xdr:cNvSpPr/>
      </xdr:nvSpPr>
      <xdr:spPr>
        <a:xfrm>
          <a:off x="1079500" y="1637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33399</xdr:rowOff>
    </xdr:from>
    <xdr:ext cx="534377" cy="259045"/>
    <xdr:sp macro="" textlink="">
      <xdr:nvSpPr>
        <xdr:cNvPr id="253" name="テキスト ボックス 252"/>
        <xdr:cNvSpPr txBox="1"/>
      </xdr:nvSpPr>
      <xdr:spPr>
        <a:xfrm>
          <a:off x="863111" y="161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4" name="直線コネクタ 26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5" name="テキスト ボックス 26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6" name="直線コネクタ 26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67" name="テキスト ボックス 26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68" name="直線コネクタ 26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69" name="テキスト ボックス 26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0" name="直線コネクタ 26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1" name="テキスト ボックス 27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2" name="直線コネクタ 27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3" name="テキスト ボックス 27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165532</xdr:rowOff>
    </xdr:from>
    <xdr:to>
      <xdr:col>15</xdr:col>
      <xdr:colOff>180340</xdr:colOff>
      <xdr:row>38</xdr:row>
      <xdr:rowOff>139700</xdr:rowOff>
    </xdr:to>
    <xdr:cxnSp macro="">
      <xdr:nvCxnSpPr>
        <xdr:cNvPr id="275" name="直線コネクタ 274"/>
        <xdr:cNvCxnSpPr/>
      </xdr:nvCxnSpPr>
      <xdr:spPr>
        <a:xfrm flipV="1">
          <a:off x="10475595" y="5651932"/>
          <a:ext cx="1270" cy="10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7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77" name="直線コネクタ 27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112209</xdr:rowOff>
    </xdr:from>
    <xdr:ext cx="469744" cy="259045"/>
    <xdr:sp macro="" textlink="">
      <xdr:nvSpPr>
        <xdr:cNvPr id="278" name="労働費最大値テキスト"/>
        <xdr:cNvSpPr txBox="1"/>
      </xdr:nvSpPr>
      <xdr:spPr>
        <a:xfrm>
          <a:off x="10528300" y="542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32</xdr:row>
      <xdr:rowOff>165532</xdr:rowOff>
    </xdr:from>
    <xdr:to>
      <xdr:col>15</xdr:col>
      <xdr:colOff>269875</xdr:colOff>
      <xdr:row>32</xdr:row>
      <xdr:rowOff>165532</xdr:rowOff>
    </xdr:to>
    <xdr:cxnSp macro="">
      <xdr:nvCxnSpPr>
        <xdr:cNvPr id="279" name="直線コネクタ 278"/>
        <xdr:cNvCxnSpPr/>
      </xdr:nvCxnSpPr>
      <xdr:spPr>
        <a:xfrm>
          <a:off x="10388600" y="565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33630</xdr:rowOff>
    </xdr:from>
    <xdr:to>
      <xdr:col>15</xdr:col>
      <xdr:colOff>180975</xdr:colOff>
      <xdr:row>35</xdr:row>
      <xdr:rowOff>7569</xdr:rowOff>
    </xdr:to>
    <xdr:cxnSp macro="">
      <xdr:nvCxnSpPr>
        <xdr:cNvPr id="280" name="直線コネクタ 279"/>
        <xdr:cNvCxnSpPr/>
      </xdr:nvCxnSpPr>
      <xdr:spPr>
        <a:xfrm>
          <a:off x="9639300" y="5691480"/>
          <a:ext cx="838200" cy="31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64584</xdr:rowOff>
    </xdr:from>
    <xdr:ext cx="378565" cy="259045"/>
    <xdr:sp macro="" textlink="">
      <xdr:nvSpPr>
        <xdr:cNvPr id="281" name="労働費平均値テキスト"/>
        <xdr:cNvSpPr txBox="1"/>
      </xdr:nvSpPr>
      <xdr:spPr>
        <a:xfrm>
          <a:off x="10528300" y="64082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86157</xdr:rowOff>
    </xdr:from>
    <xdr:to>
      <xdr:col>15</xdr:col>
      <xdr:colOff>231775</xdr:colOff>
      <xdr:row>38</xdr:row>
      <xdr:rowOff>16307</xdr:rowOff>
    </xdr:to>
    <xdr:sp macro="" textlink="">
      <xdr:nvSpPr>
        <xdr:cNvPr id="282" name="フローチャート : 判断 281"/>
        <xdr:cNvSpPr/>
      </xdr:nvSpPr>
      <xdr:spPr>
        <a:xfrm>
          <a:off x="10426700" y="64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33630</xdr:rowOff>
    </xdr:from>
    <xdr:to>
      <xdr:col>14</xdr:col>
      <xdr:colOff>28575</xdr:colOff>
      <xdr:row>33</xdr:row>
      <xdr:rowOff>108153</xdr:rowOff>
    </xdr:to>
    <xdr:cxnSp macro="">
      <xdr:nvCxnSpPr>
        <xdr:cNvPr id="283" name="直線コネクタ 282"/>
        <xdr:cNvCxnSpPr/>
      </xdr:nvCxnSpPr>
      <xdr:spPr>
        <a:xfrm flipV="1">
          <a:off x="8750300" y="5691480"/>
          <a:ext cx="889000" cy="7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61697</xdr:rowOff>
    </xdr:from>
    <xdr:to>
      <xdr:col>14</xdr:col>
      <xdr:colOff>79375</xdr:colOff>
      <xdr:row>37</xdr:row>
      <xdr:rowOff>163297</xdr:rowOff>
    </xdr:to>
    <xdr:sp macro="" textlink="">
      <xdr:nvSpPr>
        <xdr:cNvPr id="284" name="フローチャート : 判断 283"/>
        <xdr:cNvSpPr/>
      </xdr:nvSpPr>
      <xdr:spPr>
        <a:xfrm>
          <a:off x="9588500" y="640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154423</xdr:rowOff>
    </xdr:from>
    <xdr:ext cx="378565" cy="259045"/>
    <xdr:sp macro="" textlink="">
      <xdr:nvSpPr>
        <xdr:cNvPr id="285" name="テキスト ボックス 284"/>
        <xdr:cNvSpPr txBox="1"/>
      </xdr:nvSpPr>
      <xdr:spPr>
        <a:xfrm>
          <a:off x="9450017" y="6498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84150</xdr:rowOff>
    </xdr:from>
    <xdr:to>
      <xdr:col>12</xdr:col>
      <xdr:colOff>511175</xdr:colOff>
      <xdr:row>33</xdr:row>
      <xdr:rowOff>108153</xdr:rowOff>
    </xdr:to>
    <xdr:cxnSp macro="">
      <xdr:nvCxnSpPr>
        <xdr:cNvPr id="286" name="直線コネクタ 285"/>
        <xdr:cNvCxnSpPr/>
      </xdr:nvCxnSpPr>
      <xdr:spPr>
        <a:xfrm>
          <a:off x="7861300" y="5570550"/>
          <a:ext cx="889000" cy="1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37236</xdr:rowOff>
    </xdr:from>
    <xdr:to>
      <xdr:col>12</xdr:col>
      <xdr:colOff>561975</xdr:colOff>
      <xdr:row>36</xdr:row>
      <xdr:rowOff>138836</xdr:rowOff>
    </xdr:to>
    <xdr:sp macro="" textlink="">
      <xdr:nvSpPr>
        <xdr:cNvPr id="287" name="フローチャート : 判断 286"/>
        <xdr:cNvSpPr/>
      </xdr:nvSpPr>
      <xdr:spPr>
        <a:xfrm>
          <a:off x="8699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129963</xdr:rowOff>
    </xdr:from>
    <xdr:ext cx="469744" cy="259045"/>
    <xdr:sp macro="" textlink="">
      <xdr:nvSpPr>
        <xdr:cNvPr id="288" name="テキスト ボックス 287"/>
        <xdr:cNvSpPr txBox="1"/>
      </xdr:nvSpPr>
      <xdr:spPr>
        <a:xfrm>
          <a:off x="8515427" y="63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143586</xdr:rowOff>
    </xdr:from>
    <xdr:to>
      <xdr:col>11</xdr:col>
      <xdr:colOff>307975</xdr:colOff>
      <xdr:row>32</xdr:row>
      <xdr:rowOff>84150</xdr:rowOff>
    </xdr:to>
    <xdr:cxnSp macro="">
      <xdr:nvCxnSpPr>
        <xdr:cNvPr id="289" name="直線コネクタ 288"/>
        <xdr:cNvCxnSpPr/>
      </xdr:nvCxnSpPr>
      <xdr:spPr>
        <a:xfrm>
          <a:off x="6972300" y="5458536"/>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60096</xdr:rowOff>
    </xdr:from>
    <xdr:to>
      <xdr:col>11</xdr:col>
      <xdr:colOff>358775</xdr:colOff>
      <xdr:row>35</xdr:row>
      <xdr:rowOff>161696</xdr:rowOff>
    </xdr:to>
    <xdr:sp macro="" textlink="">
      <xdr:nvSpPr>
        <xdr:cNvPr id="290" name="フローチャート : 判断 289"/>
        <xdr:cNvSpPr/>
      </xdr:nvSpPr>
      <xdr:spPr>
        <a:xfrm>
          <a:off x="7810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152823</xdr:rowOff>
    </xdr:from>
    <xdr:ext cx="469744" cy="259045"/>
    <xdr:sp macro="" textlink="">
      <xdr:nvSpPr>
        <xdr:cNvPr id="291" name="テキスト ボックス 290"/>
        <xdr:cNvSpPr txBox="1"/>
      </xdr:nvSpPr>
      <xdr:spPr>
        <a:xfrm>
          <a:off x="7626427" y="615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133248</xdr:rowOff>
    </xdr:from>
    <xdr:to>
      <xdr:col>10</xdr:col>
      <xdr:colOff>155575</xdr:colOff>
      <xdr:row>35</xdr:row>
      <xdr:rowOff>63398</xdr:rowOff>
    </xdr:to>
    <xdr:sp macro="" textlink="">
      <xdr:nvSpPr>
        <xdr:cNvPr id="292" name="フローチャート : 判断 291"/>
        <xdr:cNvSpPr/>
      </xdr:nvSpPr>
      <xdr:spPr>
        <a:xfrm>
          <a:off x="6921500" y="596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54525</xdr:rowOff>
    </xdr:from>
    <xdr:ext cx="469744" cy="259045"/>
    <xdr:sp macro="" textlink="">
      <xdr:nvSpPr>
        <xdr:cNvPr id="293" name="テキスト ボックス 292"/>
        <xdr:cNvSpPr txBox="1"/>
      </xdr:nvSpPr>
      <xdr:spPr>
        <a:xfrm>
          <a:off x="6737427" y="605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4" name="テキスト ボックス 29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5" name="テキスト ボックス 29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6" name="テキスト ボックス 29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7" name="テキスト ボックス 29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8" name="テキスト ボックス 29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128219</xdr:rowOff>
    </xdr:from>
    <xdr:to>
      <xdr:col>15</xdr:col>
      <xdr:colOff>231775</xdr:colOff>
      <xdr:row>35</xdr:row>
      <xdr:rowOff>58369</xdr:rowOff>
    </xdr:to>
    <xdr:sp macro="" textlink="">
      <xdr:nvSpPr>
        <xdr:cNvPr id="299" name="円/楕円 298"/>
        <xdr:cNvSpPr/>
      </xdr:nvSpPr>
      <xdr:spPr>
        <a:xfrm>
          <a:off x="10426700" y="595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151096</xdr:rowOff>
    </xdr:from>
    <xdr:ext cx="469744" cy="259045"/>
    <xdr:sp macro="" textlink="">
      <xdr:nvSpPr>
        <xdr:cNvPr id="300" name="労働費該当値テキスト"/>
        <xdr:cNvSpPr txBox="1"/>
      </xdr:nvSpPr>
      <xdr:spPr>
        <a:xfrm>
          <a:off x="10528300" y="580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2,828</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154280</xdr:rowOff>
    </xdr:from>
    <xdr:to>
      <xdr:col>14</xdr:col>
      <xdr:colOff>79375</xdr:colOff>
      <xdr:row>33</xdr:row>
      <xdr:rowOff>84430</xdr:rowOff>
    </xdr:to>
    <xdr:sp macro="" textlink="">
      <xdr:nvSpPr>
        <xdr:cNvPr id="301" name="円/楕円 300"/>
        <xdr:cNvSpPr/>
      </xdr:nvSpPr>
      <xdr:spPr>
        <a:xfrm>
          <a:off x="9588500" y="564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31</xdr:row>
      <xdr:rowOff>100957</xdr:rowOff>
    </xdr:from>
    <xdr:ext cx="469744" cy="259045"/>
    <xdr:sp macro="" textlink="">
      <xdr:nvSpPr>
        <xdr:cNvPr id="302" name="テキスト ボックス 301"/>
        <xdr:cNvSpPr txBox="1"/>
      </xdr:nvSpPr>
      <xdr:spPr>
        <a:xfrm>
          <a:off x="9404427" y="541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4,214</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57353</xdr:rowOff>
    </xdr:from>
    <xdr:to>
      <xdr:col>12</xdr:col>
      <xdr:colOff>561975</xdr:colOff>
      <xdr:row>33</xdr:row>
      <xdr:rowOff>158953</xdr:rowOff>
    </xdr:to>
    <xdr:sp macro="" textlink="">
      <xdr:nvSpPr>
        <xdr:cNvPr id="303" name="円/楕円 302"/>
        <xdr:cNvSpPr/>
      </xdr:nvSpPr>
      <xdr:spPr>
        <a:xfrm>
          <a:off x="8699500" y="571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4030</xdr:rowOff>
    </xdr:from>
    <xdr:ext cx="469744" cy="259045"/>
    <xdr:sp macro="" textlink="">
      <xdr:nvSpPr>
        <xdr:cNvPr id="304" name="テキスト ボックス 303"/>
        <xdr:cNvSpPr txBox="1"/>
      </xdr:nvSpPr>
      <xdr:spPr>
        <a:xfrm>
          <a:off x="8515427" y="549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3,888</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33350</xdr:rowOff>
    </xdr:from>
    <xdr:to>
      <xdr:col>11</xdr:col>
      <xdr:colOff>358775</xdr:colOff>
      <xdr:row>32</xdr:row>
      <xdr:rowOff>134950</xdr:rowOff>
    </xdr:to>
    <xdr:sp macro="" textlink="">
      <xdr:nvSpPr>
        <xdr:cNvPr id="305" name="円/楕円 304"/>
        <xdr:cNvSpPr/>
      </xdr:nvSpPr>
      <xdr:spPr>
        <a:xfrm>
          <a:off x="7810500" y="551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151477</xdr:rowOff>
    </xdr:from>
    <xdr:ext cx="469744" cy="259045"/>
    <xdr:sp macro="" textlink="">
      <xdr:nvSpPr>
        <xdr:cNvPr id="306" name="テキスト ボックス 305"/>
        <xdr:cNvSpPr txBox="1"/>
      </xdr:nvSpPr>
      <xdr:spPr>
        <a:xfrm>
          <a:off x="7626427" y="5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4,743</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92786</xdr:rowOff>
    </xdr:from>
    <xdr:to>
      <xdr:col>10</xdr:col>
      <xdr:colOff>155575</xdr:colOff>
      <xdr:row>32</xdr:row>
      <xdr:rowOff>22936</xdr:rowOff>
    </xdr:to>
    <xdr:sp macro="" textlink="">
      <xdr:nvSpPr>
        <xdr:cNvPr id="307" name="円/楕円 306"/>
        <xdr:cNvSpPr/>
      </xdr:nvSpPr>
      <xdr:spPr>
        <a:xfrm>
          <a:off x="6921500" y="540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39463</xdr:rowOff>
    </xdr:from>
    <xdr:ext cx="469744" cy="259045"/>
    <xdr:sp macro="" textlink="">
      <xdr:nvSpPr>
        <xdr:cNvPr id="308" name="テキスト ボックス 307"/>
        <xdr:cNvSpPr txBox="1"/>
      </xdr:nvSpPr>
      <xdr:spPr>
        <a:xfrm>
          <a:off x="6737427" y="518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9" name="正方形/長方形 30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0" name="正方形/長方形 30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1" name="正方形/長方形 31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2" name="正方形/長方形 31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3" name="正方形/長方形 31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4" name="正方形/長方形 31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5" name="正方形/長方形 31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6" name="正方形/長方形 31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7" name="テキスト ボックス 31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8" name="直線コネクタ 31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19" name="直線コネクタ 31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0" name="テキスト ボックス 31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1" name="直線コネクタ 32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2" name="テキスト ボックス 32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3" name="直線コネクタ 32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4" name="テキスト ボックス 32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5" name="直線コネクタ 32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26" name="テキスト ボックス 32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27" name="直線コネクタ 32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28" name="テキスト ボックス 32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0" name="テキスト ボックス 32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2" name="直線コネクタ 331"/>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3"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4" name="直線コネクタ 333"/>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5"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36" name="直線コネクタ 335"/>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16637</xdr:rowOff>
    </xdr:from>
    <xdr:to>
      <xdr:col>15</xdr:col>
      <xdr:colOff>180975</xdr:colOff>
      <xdr:row>56</xdr:row>
      <xdr:rowOff>102044</xdr:rowOff>
    </xdr:to>
    <xdr:cxnSp macro="">
      <xdr:nvCxnSpPr>
        <xdr:cNvPr id="337" name="直線コネクタ 336"/>
        <xdr:cNvCxnSpPr/>
      </xdr:nvCxnSpPr>
      <xdr:spPr>
        <a:xfrm flipV="1">
          <a:off x="9639300" y="9446387"/>
          <a:ext cx="838200" cy="25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67619</xdr:rowOff>
    </xdr:from>
    <xdr:ext cx="534377" cy="259045"/>
    <xdr:sp macro="" textlink="">
      <xdr:nvSpPr>
        <xdr:cNvPr id="338" name="農林水産業費平均値テキスト"/>
        <xdr:cNvSpPr txBox="1"/>
      </xdr:nvSpPr>
      <xdr:spPr>
        <a:xfrm>
          <a:off x="10528300" y="9668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39" name="フローチャート : 判断 338"/>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102044</xdr:rowOff>
    </xdr:from>
    <xdr:to>
      <xdr:col>14</xdr:col>
      <xdr:colOff>28575</xdr:colOff>
      <xdr:row>56</xdr:row>
      <xdr:rowOff>149923</xdr:rowOff>
    </xdr:to>
    <xdr:cxnSp macro="">
      <xdr:nvCxnSpPr>
        <xdr:cNvPr id="340" name="直線コネクタ 339"/>
        <xdr:cNvCxnSpPr/>
      </xdr:nvCxnSpPr>
      <xdr:spPr>
        <a:xfrm flipV="1">
          <a:off x="8750300" y="9703244"/>
          <a:ext cx="889000" cy="4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1" name="フローチャート : 判断 340"/>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18813</xdr:rowOff>
    </xdr:from>
    <xdr:ext cx="534377" cy="259045"/>
    <xdr:sp macro="" textlink="">
      <xdr:nvSpPr>
        <xdr:cNvPr id="342" name="テキスト ボックス 341"/>
        <xdr:cNvSpPr txBox="1"/>
      </xdr:nvSpPr>
      <xdr:spPr>
        <a:xfrm>
          <a:off x="9372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25070</xdr:rowOff>
    </xdr:from>
    <xdr:to>
      <xdr:col>12</xdr:col>
      <xdr:colOff>511175</xdr:colOff>
      <xdr:row>56</xdr:row>
      <xdr:rowOff>149923</xdr:rowOff>
    </xdr:to>
    <xdr:cxnSp macro="">
      <xdr:nvCxnSpPr>
        <xdr:cNvPr id="343" name="直線コネクタ 342"/>
        <xdr:cNvCxnSpPr/>
      </xdr:nvCxnSpPr>
      <xdr:spPr>
        <a:xfrm>
          <a:off x="7861300" y="9626270"/>
          <a:ext cx="889000" cy="12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4" name="フローチャート : 判断 343"/>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59021</xdr:rowOff>
    </xdr:from>
    <xdr:ext cx="534377" cy="259045"/>
    <xdr:sp macro="" textlink="">
      <xdr:nvSpPr>
        <xdr:cNvPr id="345" name="テキスト ボックス 344"/>
        <xdr:cNvSpPr txBox="1"/>
      </xdr:nvSpPr>
      <xdr:spPr>
        <a:xfrm>
          <a:off x="8483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25070</xdr:rowOff>
    </xdr:from>
    <xdr:to>
      <xdr:col>11</xdr:col>
      <xdr:colOff>307975</xdr:colOff>
      <xdr:row>56</xdr:row>
      <xdr:rowOff>153073</xdr:rowOff>
    </xdr:to>
    <xdr:cxnSp macro="">
      <xdr:nvCxnSpPr>
        <xdr:cNvPr id="346" name="直線コネクタ 345"/>
        <xdr:cNvCxnSpPr/>
      </xdr:nvCxnSpPr>
      <xdr:spPr>
        <a:xfrm flipV="1">
          <a:off x="6972300" y="9626270"/>
          <a:ext cx="889000" cy="1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47" name="フローチャート : 判断 346"/>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61536</xdr:rowOff>
    </xdr:from>
    <xdr:ext cx="534377" cy="259045"/>
    <xdr:sp macro="" textlink="">
      <xdr:nvSpPr>
        <xdr:cNvPr id="348" name="テキスト ボックス 347"/>
        <xdr:cNvSpPr txBox="1"/>
      </xdr:nvSpPr>
      <xdr:spPr>
        <a:xfrm>
          <a:off x="7594111" y="98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49" name="フローチャート : 判断 348"/>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97070</xdr:rowOff>
    </xdr:from>
    <xdr:ext cx="534377" cy="259045"/>
    <xdr:sp macro="" textlink="">
      <xdr:nvSpPr>
        <xdr:cNvPr id="350" name="テキスト ボックス 349"/>
        <xdr:cNvSpPr txBox="1"/>
      </xdr:nvSpPr>
      <xdr:spPr>
        <a:xfrm>
          <a:off x="6705111" y="98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137287</xdr:rowOff>
    </xdr:from>
    <xdr:to>
      <xdr:col>15</xdr:col>
      <xdr:colOff>231775</xdr:colOff>
      <xdr:row>55</xdr:row>
      <xdr:rowOff>67437</xdr:rowOff>
    </xdr:to>
    <xdr:sp macro="" textlink="">
      <xdr:nvSpPr>
        <xdr:cNvPr id="356" name="円/楕円 355"/>
        <xdr:cNvSpPr/>
      </xdr:nvSpPr>
      <xdr:spPr>
        <a:xfrm>
          <a:off x="10426700" y="939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160164</xdr:rowOff>
    </xdr:from>
    <xdr:ext cx="534377" cy="259045"/>
    <xdr:sp macro="" textlink="">
      <xdr:nvSpPr>
        <xdr:cNvPr id="357" name="農林水産業費該当値テキスト"/>
        <xdr:cNvSpPr txBox="1"/>
      </xdr:nvSpPr>
      <xdr:spPr>
        <a:xfrm>
          <a:off x="10528300" y="924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56,190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51244</xdr:rowOff>
    </xdr:from>
    <xdr:to>
      <xdr:col>14</xdr:col>
      <xdr:colOff>79375</xdr:colOff>
      <xdr:row>56</xdr:row>
      <xdr:rowOff>152844</xdr:rowOff>
    </xdr:to>
    <xdr:sp macro="" textlink="">
      <xdr:nvSpPr>
        <xdr:cNvPr id="358" name="円/楕円 357"/>
        <xdr:cNvSpPr/>
      </xdr:nvSpPr>
      <xdr:spPr>
        <a:xfrm>
          <a:off x="9588500" y="96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169371</xdr:rowOff>
    </xdr:from>
    <xdr:ext cx="534377" cy="259045"/>
    <xdr:sp macro="" textlink="">
      <xdr:nvSpPr>
        <xdr:cNvPr id="359" name="テキスト ボックス 358"/>
        <xdr:cNvSpPr txBox="1"/>
      </xdr:nvSpPr>
      <xdr:spPr>
        <a:xfrm>
          <a:off x="9372111" y="94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35,965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99123</xdr:rowOff>
    </xdr:from>
    <xdr:to>
      <xdr:col>12</xdr:col>
      <xdr:colOff>561975</xdr:colOff>
      <xdr:row>57</xdr:row>
      <xdr:rowOff>29273</xdr:rowOff>
    </xdr:to>
    <xdr:sp macro="" textlink="">
      <xdr:nvSpPr>
        <xdr:cNvPr id="360" name="円/楕円 359"/>
        <xdr:cNvSpPr/>
      </xdr:nvSpPr>
      <xdr:spPr>
        <a:xfrm>
          <a:off x="8699500" y="97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45800</xdr:rowOff>
    </xdr:from>
    <xdr:ext cx="534377" cy="259045"/>
    <xdr:sp macro="" textlink="">
      <xdr:nvSpPr>
        <xdr:cNvPr id="361" name="テキスト ボックス 360"/>
        <xdr:cNvSpPr txBox="1"/>
      </xdr:nvSpPr>
      <xdr:spPr>
        <a:xfrm>
          <a:off x="8483111" y="947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32,195</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145720</xdr:rowOff>
    </xdr:from>
    <xdr:to>
      <xdr:col>11</xdr:col>
      <xdr:colOff>358775</xdr:colOff>
      <xdr:row>56</xdr:row>
      <xdr:rowOff>75870</xdr:rowOff>
    </xdr:to>
    <xdr:sp macro="" textlink="">
      <xdr:nvSpPr>
        <xdr:cNvPr id="362" name="円/楕円 361"/>
        <xdr:cNvSpPr/>
      </xdr:nvSpPr>
      <xdr:spPr>
        <a:xfrm>
          <a:off x="7810500" y="957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92397</xdr:rowOff>
    </xdr:from>
    <xdr:ext cx="534377" cy="259045"/>
    <xdr:sp macro="" textlink="">
      <xdr:nvSpPr>
        <xdr:cNvPr id="363" name="テキスト ボックス 362"/>
        <xdr:cNvSpPr txBox="1"/>
      </xdr:nvSpPr>
      <xdr:spPr>
        <a:xfrm>
          <a:off x="7594111" y="935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102273</xdr:rowOff>
    </xdr:from>
    <xdr:to>
      <xdr:col>10</xdr:col>
      <xdr:colOff>155575</xdr:colOff>
      <xdr:row>57</xdr:row>
      <xdr:rowOff>32423</xdr:rowOff>
    </xdr:to>
    <xdr:sp macro="" textlink="">
      <xdr:nvSpPr>
        <xdr:cNvPr id="364" name="円/楕円 363"/>
        <xdr:cNvSpPr/>
      </xdr:nvSpPr>
      <xdr:spPr>
        <a:xfrm>
          <a:off x="6921500" y="970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48950</xdr:rowOff>
    </xdr:from>
    <xdr:ext cx="534377" cy="259045"/>
    <xdr:sp macro="" textlink="">
      <xdr:nvSpPr>
        <xdr:cNvPr id="365" name="テキスト ボックス 364"/>
        <xdr:cNvSpPr txBox="1"/>
      </xdr:nvSpPr>
      <xdr:spPr>
        <a:xfrm>
          <a:off x="6705111" y="947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79" name="テキスト ボックス 37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1" name="テキスト ボックス 38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3" name="テキスト ボックス 38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5" name="テキスト ボックス 38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89" name="直線コネクタ 388"/>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0"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1" name="直線コネクタ 390"/>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2"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3" name="直線コネクタ 392"/>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7582</xdr:rowOff>
    </xdr:from>
    <xdr:to>
      <xdr:col>15</xdr:col>
      <xdr:colOff>180975</xdr:colOff>
      <xdr:row>76</xdr:row>
      <xdr:rowOff>13221</xdr:rowOff>
    </xdr:to>
    <xdr:cxnSp macro="">
      <xdr:nvCxnSpPr>
        <xdr:cNvPr id="394" name="直線コネクタ 393"/>
        <xdr:cNvCxnSpPr/>
      </xdr:nvCxnSpPr>
      <xdr:spPr>
        <a:xfrm>
          <a:off x="9639300" y="13037782"/>
          <a:ext cx="8382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95026</xdr:rowOff>
    </xdr:from>
    <xdr:ext cx="534377" cy="259045"/>
    <xdr:sp macro="" textlink="">
      <xdr:nvSpPr>
        <xdr:cNvPr id="395" name="商工費平均値テキスト"/>
        <xdr:cNvSpPr txBox="1"/>
      </xdr:nvSpPr>
      <xdr:spPr>
        <a:xfrm>
          <a:off x="10528300" y="13296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396" name="フローチャート : 判断 395"/>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7582</xdr:rowOff>
    </xdr:from>
    <xdr:to>
      <xdr:col>14</xdr:col>
      <xdr:colOff>28575</xdr:colOff>
      <xdr:row>77</xdr:row>
      <xdr:rowOff>9919</xdr:rowOff>
    </xdr:to>
    <xdr:cxnSp macro="">
      <xdr:nvCxnSpPr>
        <xdr:cNvPr id="397" name="直線コネクタ 396"/>
        <xdr:cNvCxnSpPr/>
      </xdr:nvCxnSpPr>
      <xdr:spPr>
        <a:xfrm flipV="1">
          <a:off x="8750300" y="13037782"/>
          <a:ext cx="889000" cy="17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398" name="フローチャート : 判断 397"/>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24058</xdr:rowOff>
    </xdr:from>
    <xdr:ext cx="534377" cy="259045"/>
    <xdr:sp macro="" textlink="">
      <xdr:nvSpPr>
        <xdr:cNvPr id="399" name="テキスト ボックス 398"/>
        <xdr:cNvSpPr txBox="1"/>
      </xdr:nvSpPr>
      <xdr:spPr>
        <a:xfrm>
          <a:off x="9372111" y="133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9919</xdr:rowOff>
    </xdr:from>
    <xdr:to>
      <xdr:col>12</xdr:col>
      <xdr:colOff>511175</xdr:colOff>
      <xdr:row>77</xdr:row>
      <xdr:rowOff>66839</xdr:rowOff>
    </xdr:to>
    <xdr:cxnSp macro="">
      <xdr:nvCxnSpPr>
        <xdr:cNvPr id="400" name="直線コネクタ 399"/>
        <xdr:cNvCxnSpPr/>
      </xdr:nvCxnSpPr>
      <xdr:spPr>
        <a:xfrm flipV="1">
          <a:off x="7861300" y="13211569"/>
          <a:ext cx="889000" cy="5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1" name="フローチャート : 判断 400"/>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59314</xdr:rowOff>
    </xdr:from>
    <xdr:ext cx="534377" cy="259045"/>
    <xdr:sp macro="" textlink="">
      <xdr:nvSpPr>
        <xdr:cNvPr id="402" name="テキスト ボックス 401"/>
        <xdr:cNvSpPr txBox="1"/>
      </xdr:nvSpPr>
      <xdr:spPr>
        <a:xfrm>
          <a:off x="8483111" y="1343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66839</xdr:rowOff>
    </xdr:from>
    <xdr:to>
      <xdr:col>11</xdr:col>
      <xdr:colOff>307975</xdr:colOff>
      <xdr:row>77</xdr:row>
      <xdr:rowOff>70752</xdr:rowOff>
    </xdr:to>
    <xdr:cxnSp macro="">
      <xdr:nvCxnSpPr>
        <xdr:cNvPr id="403" name="直線コネクタ 402"/>
        <xdr:cNvCxnSpPr/>
      </xdr:nvCxnSpPr>
      <xdr:spPr>
        <a:xfrm flipV="1">
          <a:off x="6972300" y="13268489"/>
          <a:ext cx="889000" cy="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4" name="フローチャート : 判断 403"/>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74122</xdr:rowOff>
    </xdr:from>
    <xdr:ext cx="534377" cy="259045"/>
    <xdr:sp macro="" textlink="">
      <xdr:nvSpPr>
        <xdr:cNvPr id="405" name="テキスト ボックス 404"/>
        <xdr:cNvSpPr txBox="1"/>
      </xdr:nvSpPr>
      <xdr:spPr>
        <a:xfrm>
          <a:off x="7594111" y="1344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06" name="フローチャート : 判断 405"/>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88231</xdr:rowOff>
    </xdr:from>
    <xdr:ext cx="534377" cy="259045"/>
    <xdr:sp macro="" textlink="">
      <xdr:nvSpPr>
        <xdr:cNvPr id="407" name="テキスト ボックス 406"/>
        <xdr:cNvSpPr txBox="1"/>
      </xdr:nvSpPr>
      <xdr:spPr>
        <a:xfrm>
          <a:off x="6705111" y="1346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133871</xdr:rowOff>
    </xdr:from>
    <xdr:to>
      <xdr:col>15</xdr:col>
      <xdr:colOff>231775</xdr:colOff>
      <xdr:row>76</xdr:row>
      <xdr:rowOff>64021</xdr:rowOff>
    </xdr:to>
    <xdr:sp macro="" textlink="">
      <xdr:nvSpPr>
        <xdr:cNvPr id="413" name="円/楕円 412"/>
        <xdr:cNvSpPr/>
      </xdr:nvSpPr>
      <xdr:spPr>
        <a:xfrm>
          <a:off x="10426700" y="1299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156748</xdr:rowOff>
    </xdr:from>
    <xdr:ext cx="534377" cy="259045"/>
    <xdr:sp macro="" textlink="">
      <xdr:nvSpPr>
        <xdr:cNvPr id="414" name="商工費該当値テキスト"/>
        <xdr:cNvSpPr txBox="1"/>
      </xdr:nvSpPr>
      <xdr:spPr>
        <a:xfrm>
          <a:off x="10528300" y="1284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42,959</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128232</xdr:rowOff>
    </xdr:from>
    <xdr:to>
      <xdr:col>14</xdr:col>
      <xdr:colOff>79375</xdr:colOff>
      <xdr:row>76</xdr:row>
      <xdr:rowOff>58381</xdr:rowOff>
    </xdr:to>
    <xdr:sp macro="" textlink="">
      <xdr:nvSpPr>
        <xdr:cNvPr id="415" name="円/楕円 414"/>
        <xdr:cNvSpPr/>
      </xdr:nvSpPr>
      <xdr:spPr>
        <a:xfrm>
          <a:off x="9588500" y="129869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74909</xdr:rowOff>
    </xdr:from>
    <xdr:ext cx="534377" cy="259045"/>
    <xdr:sp macro="" textlink="">
      <xdr:nvSpPr>
        <xdr:cNvPr id="416" name="テキスト ボックス 415"/>
        <xdr:cNvSpPr txBox="1"/>
      </xdr:nvSpPr>
      <xdr:spPr>
        <a:xfrm>
          <a:off x="9372111" y="1276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43,403</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130569</xdr:rowOff>
    </xdr:from>
    <xdr:to>
      <xdr:col>12</xdr:col>
      <xdr:colOff>561975</xdr:colOff>
      <xdr:row>77</xdr:row>
      <xdr:rowOff>60719</xdr:rowOff>
    </xdr:to>
    <xdr:sp macro="" textlink="">
      <xdr:nvSpPr>
        <xdr:cNvPr id="417" name="円/楕円 416"/>
        <xdr:cNvSpPr/>
      </xdr:nvSpPr>
      <xdr:spPr>
        <a:xfrm>
          <a:off x="8699500" y="1316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77246</xdr:rowOff>
    </xdr:from>
    <xdr:ext cx="534377" cy="259045"/>
    <xdr:sp macro="" textlink="">
      <xdr:nvSpPr>
        <xdr:cNvPr id="418" name="テキスト ボックス 417"/>
        <xdr:cNvSpPr txBox="1"/>
      </xdr:nvSpPr>
      <xdr:spPr>
        <a:xfrm>
          <a:off x="8483111" y="129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29,719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16039</xdr:rowOff>
    </xdr:from>
    <xdr:to>
      <xdr:col>11</xdr:col>
      <xdr:colOff>358775</xdr:colOff>
      <xdr:row>77</xdr:row>
      <xdr:rowOff>117639</xdr:rowOff>
    </xdr:to>
    <xdr:sp macro="" textlink="">
      <xdr:nvSpPr>
        <xdr:cNvPr id="419" name="円/楕円 418"/>
        <xdr:cNvSpPr/>
      </xdr:nvSpPr>
      <xdr:spPr>
        <a:xfrm>
          <a:off x="7810500" y="1321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134166</xdr:rowOff>
    </xdr:from>
    <xdr:ext cx="534377" cy="259045"/>
    <xdr:sp macro="" textlink="">
      <xdr:nvSpPr>
        <xdr:cNvPr id="420" name="テキスト ボックス 419"/>
        <xdr:cNvSpPr txBox="1"/>
      </xdr:nvSpPr>
      <xdr:spPr>
        <a:xfrm>
          <a:off x="7594111" y="1299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25,237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19952</xdr:rowOff>
    </xdr:from>
    <xdr:to>
      <xdr:col>10</xdr:col>
      <xdr:colOff>155575</xdr:colOff>
      <xdr:row>77</xdr:row>
      <xdr:rowOff>121552</xdr:rowOff>
    </xdr:to>
    <xdr:sp macro="" textlink="">
      <xdr:nvSpPr>
        <xdr:cNvPr id="421" name="円/楕円 420"/>
        <xdr:cNvSpPr/>
      </xdr:nvSpPr>
      <xdr:spPr>
        <a:xfrm>
          <a:off x="6921500" y="1322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138079</xdr:rowOff>
    </xdr:from>
    <xdr:ext cx="534377" cy="259045"/>
    <xdr:sp macro="" textlink="">
      <xdr:nvSpPr>
        <xdr:cNvPr id="422" name="テキスト ボックス 421"/>
        <xdr:cNvSpPr txBox="1"/>
      </xdr:nvSpPr>
      <xdr:spPr>
        <a:xfrm>
          <a:off x="6705111" y="1299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24,929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58,008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3" name="直線コネクタ 432"/>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4" name="テキスト ボックス 433"/>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5" name="直線コネクタ 43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36" name="テキスト ボックス 435"/>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37" name="直線コネクタ 436"/>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38" name="テキスト ボックス 437"/>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1" name="直線コネクタ 440"/>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2" name="テキスト ボックス 441"/>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5" name="直線コネクタ 444"/>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46" name="テキスト ボックス 445"/>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0" name="直線コネクタ 449"/>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1"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2" name="直線コネクタ 451"/>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3"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4" name="直線コネクタ 453"/>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81989</xdr:rowOff>
    </xdr:from>
    <xdr:to>
      <xdr:col>15</xdr:col>
      <xdr:colOff>180975</xdr:colOff>
      <xdr:row>96</xdr:row>
      <xdr:rowOff>94151</xdr:rowOff>
    </xdr:to>
    <xdr:cxnSp macro="">
      <xdr:nvCxnSpPr>
        <xdr:cNvPr id="455" name="直線コネクタ 454"/>
        <xdr:cNvCxnSpPr/>
      </xdr:nvCxnSpPr>
      <xdr:spPr>
        <a:xfrm>
          <a:off x="9639300" y="16541189"/>
          <a:ext cx="8382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56" name="土木費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57" name="フローチャート : 判断 456"/>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4598</xdr:rowOff>
    </xdr:from>
    <xdr:to>
      <xdr:col>14</xdr:col>
      <xdr:colOff>28575</xdr:colOff>
      <xdr:row>96</xdr:row>
      <xdr:rowOff>81989</xdr:rowOff>
    </xdr:to>
    <xdr:cxnSp macro="">
      <xdr:nvCxnSpPr>
        <xdr:cNvPr id="458" name="直線コネクタ 457"/>
        <xdr:cNvCxnSpPr/>
      </xdr:nvCxnSpPr>
      <xdr:spPr>
        <a:xfrm>
          <a:off x="8750300" y="16463798"/>
          <a:ext cx="889000" cy="7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59" name="フローチャート : 判断 458"/>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29712</xdr:rowOff>
    </xdr:from>
    <xdr:ext cx="534377" cy="259045"/>
    <xdr:sp macro="" textlink="">
      <xdr:nvSpPr>
        <xdr:cNvPr id="460" name="テキスト ボックス 459"/>
        <xdr:cNvSpPr txBox="1"/>
      </xdr:nvSpPr>
      <xdr:spPr>
        <a:xfrm>
          <a:off x="9372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4598</xdr:rowOff>
    </xdr:from>
    <xdr:to>
      <xdr:col>12</xdr:col>
      <xdr:colOff>511175</xdr:colOff>
      <xdr:row>96</xdr:row>
      <xdr:rowOff>24819</xdr:rowOff>
    </xdr:to>
    <xdr:cxnSp macro="">
      <xdr:nvCxnSpPr>
        <xdr:cNvPr id="461" name="直線コネクタ 460"/>
        <xdr:cNvCxnSpPr/>
      </xdr:nvCxnSpPr>
      <xdr:spPr>
        <a:xfrm flipV="1">
          <a:off x="7861300" y="16463798"/>
          <a:ext cx="889000" cy="2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2" name="フローチャート : 判断 461"/>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3" name="テキスト ボックス 462"/>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24819</xdr:rowOff>
    </xdr:from>
    <xdr:to>
      <xdr:col>11</xdr:col>
      <xdr:colOff>307975</xdr:colOff>
      <xdr:row>96</xdr:row>
      <xdr:rowOff>88275</xdr:rowOff>
    </xdr:to>
    <xdr:cxnSp macro="">
      <xdr:nvCxnSpPr>
        <xdr:cNvPr id="464" name="直線コネクタ 463"/>
        <xdr:cNvCxnSpPr/>
      </xdr:nvCxnSpPr>
      <xdr:spPr>
        <a:xfrm flipV="1">
          <a:off x="6972300" y="16484019"/>
          <a:ext cx="889000" cy="6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5" name="フローチャート : 判断 464"/>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119153</xdr:rowOff>
    </xdr:from>
    <xdr:ext cx="534377" cy="259045"/>
    <xdr:sp macro="" textlink="">
      <xdr:nvSpPr>
        <xdr:cNvPr id="466" name="テキスト ボックス 465"/>
        <xdr:cNvSpPr txBox="1"/>
      </xdr:nvSpPr>
      <xdr:spPr>
        <a:xfrm>
          <a:off x="7594111" y="1657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67" name="フローチャート : 判断 466"/>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13330</xdr:rowOff>
    </xdr:from>
    <xdr:ext cx="534377" cy="259045"/>
    <xdr:sp macro="" textlink="">
      <xdr:nvSpPr>
        <xdr:cNvPr id="468" name="テキスト ボックス 467"/>
        <xdr:cNvSpPr txBox="1"/>
      </xdr:nvSpPr>
      <xdr:spPr>
        <a:xfrm>
          <a:off x="6705111" y="1664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43351</xdr:rowOff>
    </xdr:from>
    <xdr:to>
      <xdr:col>15</xdr:col>
      <xdr:colOff>231775</xdr:colOff>
      <xdr:row>96</xdr:row>
      <xdr:rowOff>144951</xdr:rowOff>
    </xdr:to>
    <xdr:sp macro="" textlink="">
      <xdr:nvSpPr>
        <xdr:cNvPr id="474" name="円/楕円 473"/>
        <xdr:cNvSpPr/>
      </xdr:nvSpPr>
      <xdr:spPr>
        <a:xfrm>
          <a:off x="10426700" y="1650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66228</xdr:rowOff>
    </xdr:from>
    <xdr:ext cx="534377" cy="259045"/>
    <xdr:sp macro="" textlink="">
      <xdr:nvSpPr>
        <xdr:cNvPr id="475" name="土木費該当値テキスト"/>
        <xdr:cNvSpPr txBox="1"/>
      </xdr:nvSpPr>
      <xdr:spPr>
        <a:xfrm>
          <a:off x="10528300" y="1635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58,782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31189</xdr:rowOff>
    </xdr:from>
    <xdr:to>
      <xdr:col>14</xdr:col>
      <xdr:colOff>79375</xdr:colOff>
      <xdr:row>96</xdr:row>
      <xdr:rowOff>132789</xdr:rowOff>
    </xdr:to>
    <xdr:sp macro="" textlink="">
      <xdr:nvSpPr>
        <xdr:cNvPr id="476" name="円/楕円 475"/>
        <xdr:cNvSpPr/>
      </xdr:nvSpPr>
      <xdr:spPr>
        <a:xfrm>
          <a:off x="9588500" y="1649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149316</xdr:rowOff>
    </xdr:from>
    <xdr:ext cx="534377" cy="259045"/>
    <xdr:sp macro="" textlink="">
      <xdr:nvSpPr>
        <xdr:cNvPr id="477" name="テキスト ボックス 476"/>
        <xdr:cNvSpPr txBox="1"/>
      </xdr:nvSpPr>
      <xdr:spPr>
        <a:xfrm>
          <a:off x="9372111" y="162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60,059</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125248</xdr:rowOff>
    </xdr:from>
    <xdr:to>
      <xdr:col>12</xdr:col>
      <xdr:colOff>561975</xdr:colOff>
      <xdr:row>96</xdr:row>
      <xdr:rowOff>55398</xdr:rowOff>
    </xdr:to>
    <xdr:sp macro="" textlink="">
      <xdr:nvSpPr>
        <xdr:cNvPr id="478" name="円/楕円 477"/>
        <xdr:cNvSpPr/>
      </xdr:nvSpPr>
      <xdr:spPr>
        <a:xfrm>
          <a:off x="8699500" y="1641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46525</xdr:rowOff>
    </xdr:from>
    <xdr:ext cx="534377" cy="259045"/>
    <xdr:sp macro="" textlink="">
      <xdr:nvSpPr>
        <xdr:cNvPr id="479" name="テキスト ボックス 478"/>
        <xdr:cNvSpPr txBox="1"/>
      </xdr:nvSpPr>
      <xdr:spPr>
        <a:xfrm>
          <a:off x="8483111" y="1650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68,184</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145469</xdr:rowOff>
    </xdr:from>
    <xdr:to>
      <xdr:col>11</xdr:col>
      <xdr:colOff>358775</xdr:colOff>
      <xdr:row>96</xdr:row>
      <xdr:rowOff>75619</xdr:rowOff>
    </xdr:to>
    <xdr:sp macro="" textlink="">
      <xdr:nvSpPr>
        <xdr:cNvPr id="480" name="円/楕円 479"/>
        <xdr:cNvSpPr/>
      </xdr:nvSpPr>
      <xdr:spPr>
        <a:xfrm>
          <a:off x="7810500" y="164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92146</xdr:rowOff>
    </xdr:from>
    <xdr:ext cx="534377" cy="259045"/>
    <xdr:sp macro="" textlink="">
      <xdr:nvSpPr>
        <xdr:cNvPr id="481" name="テキスト ボックス 480"/>
        <xdr:cNvSpPr txBox="1"/>
      </xdr:nvSpPr>
      <xdr:spPr>
        <a:xfrm>
          <a:off x="7594111" y="1620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66,061</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37475</xdr:rowOff>
    </xdr:from>
    <xdr:to>
      <xdr:col>10</xdr:col>
      <xdr:colOff>155575</xdr:colOff>
      <xdr:row>96</xdr:row>
      <xdr:rowOff>139075</xdr:rowOff>
    </xdr:to>
    <xdr:sp macro="" textlink="">
      <xdr:nvSpPr>
        <xdr:cNvPr id="482" name="円/楕円 481"/>
        <xdr:cNvSpPr/>
      </xdr:nvSpPr>
      <xdr:spPr>
        <a:xfrm>
          <a:off x="6921500" y="1649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155602</xdr:rowOff>
    </xdr:from>
    <xdr:ext cx="534377" cy="259045"/>
    <xdr:sp macro="" textlink="">
      <xdr:nvSpPr>
        <xdr:cNvPr id="483" name="テキスト ボックス 482"/>
        <xdr:cNvSpPr txBox="1"/>
      </xdr:nvSpPr>
      <xdr:spPr>
        <a:xfrm>
          <a:off x="6705111" y="1627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4" name="直線コネクタ 493"/>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5" name="テキスト ボックス 494"/>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6" name="直線コネクタ 49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7" name="テキスト ボックス 496"/>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8" name="直線コネクタ 497"/>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9" name="テキスト ボックス 498"/>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2" name="直線コネクタ 501"/>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3" name="テキスト ボックス 502"/>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6" name="直線コネクタ 505"/>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7" name="テキスト ボックス 506"/>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1" name="直線コネクタ 510"/>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2"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3" name="直線コネクタ 512"/>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4"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5" name="直線コネクタ 514"/>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15956</xdr:rowOff>
    </xdr:from>
    <xdr:to>
      <xdr:col>23</xdr:col>
      <xdr:colOff>517525</xdr:colOff>
      <xdr:row>37</xdr:row>
      <xdr:rowOff>105339</xdr:rowOff>
    </xdr:to>
    <xdr:cxnSp macro="">
      <xdr:nvCxnSpPr>
        <xdr:cNvPr id="516" name="直線コネクタ 515"/>
        <xdr:cNvCxnSpPr/>
      </xdr:nvCxnSpPr>
      <xdr:spPr>
        <a:xfrm flipV="1">
          <a:off x="15481300" y="6359606"/>
          <a:ext cx="838200" cy="8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66641</xdr:rowOff>
    </xdr:from>
    <xdr:ext cx="534377" cy="259045"/>
    <xdr:sp macro="" textlink="">
      <xdr:nvSpPr>
        <xdr:cNvPr id="517" name="消防費平均値テキスト"/>
        <xdr:cNvSpPr txBox="1"/>
      </xdr:nvSpPr>
      <xdr:spPr>
        <a:xfrm>
          <a:off x="16370300" y="6410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18" name="フローチャート : 判断 517"/>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105339</xdr:rowOff>
    </xdr:from>
    <xdr:to>
      <xdr:col>22</xdr:col>
      <xdr:colOff>365125</xdr:colOff>
      <xdr:row>37</xdr:row>
      <xdr:rowOff>140514</xdr:rowOff>
    </xdr:to>
    <xdr:cxnSp macro="">
      <xdr:nvCxnSpPr>
        <xdr:cNvPr id="519" name="直線コネクタ 518"/>
        <xdr:cNvCxnSpPr/>
      </xdr:nvCxnSpPr>
      <xdr:spPr>
        <a:xfrm flipV="1">
          <a:off x="14592300" y="6448989"/>
          <a:ext cx="889000" cy="3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0" name="フローチャート : 判断 519"/>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2147</xdr:rowOff>
    </xdr:from>
    <xdr:ext cx="534377" cy="259045"/>
    <xdr:sp macro="" textlink="">
      <xdr:nvSpPr>
        <xdr:cNvPr id="521" name="テキスト ボックス 520"/>
        <xdr:cNvSpPr txBox="1"/>
      </xdr:nvSpPr>
      <xdr:spPr>
        <a:xfrm>
          <a:off x="15214111" y="651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49017</xdr:rowOff>
    </xdr:from>
    <xdr:to>
      <xdr:col>21</xdr:col>
      <xdr:colOff>161925</xdr:colOff>
      <xdr:row>37</xdr:row>
      <xdr:rowOff>140514</xdr:rowOff>
    </xdr:to>
    <xdr:cxnSp macro="">
      <xdr:nvCxnSpPr>
        <xdr:cNvPr id="522" name="直線コネクタ 521"/>
        <xdr:cNvCxnSpPr/>
      </xdr:nvCxnSpPr>
      <xdr:spPr>
        <a:xfrm>
          <a:off x="13703300" y="6392667"/>
          <a:ext cx="889000" cy="9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3" name="フローチャート : 判断 522"/>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22361</xdr:rowOff>
    </xdr:from>
    <xdr:ext cx="534377" cy="259045"/>
    <xdr:sp macro="" textlink="">
      <xdr:nvSpPr>
        <xdr:cNvPr id="524" name="テキスト ボックス 523"/>
        <xdr:cNvSpPr txBox="1"/>
      </xdr:nvSpPr>
      <xdr:spPr>
        <a:xfrm>
          <a:off x="14325111" y="619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49017</xdr:rowOff>
    </xdr:from>
    <xdr:to>
      <xdr:col>19</xdr:col>
      <xdr:colOff>644525</xdr:colOff>
      <xdr:row>37</xdr:row>
      <xdr:rowOff>95866</xdr:rowOff>
    </xdr:to>
    <xdr:cxnSp macro="">
      <xdr:nvCxnSpPr>
        <xdr:cNvPr id="525" name="直線コネクタ 524"/>
        <xdr:cNvCxnSpPr/>
      </xdr:nvCxnSpPr>
      <xdr:spPr>
        <a:xfrm flipV="1">
          <a:off x="12814300" y="6392667"/>
          <a:ext cx="889000" cy="4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26" name="フローチャート : 判断 525"/>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9520</xdr:rowOff>
    </xdr:from>
    <xdr:ext cx="534377" cy="259045"/>
    <xdr:sp macro="" textlink="">
      <xdr:nvSpPr>
        <xdr:cNvPr id="527" name="テキスト ボックス 526"/>
        <xdr:cNvSpPr txBox="1"/>
      </xdr:nvSpPr>
      <xdr:spPr>
        <a:xfrm>
          <a:off x="13436111" y="65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28" name="フローチャート : 判断 527"/>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40138</xdr:rowOff>
    </xdr:from>
    <xdr:ext cx="534377" cy="259045"/>
    <xdr:sp macro="" textlink="">
      <xdr:nvSpPr>
        <xdr:cNvPr id="529" name="テキスト ボックス 528"/>
        <xdr:cNvSpPr txBox="1"/>
      </xdr:nvSpPr>
      <xdr:spPr>
        <a:xfrm>
          <a:off x="12547111" y="65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136606</xdr:rowOff>
    </xdr:from>
    <xdr:to>
      <xdr:col>23</xdr:col>
      <xdr:colOff>568325</xdr:colOff>
      <xdr:row>37</xdr:row>
      <xdr:rowOff>66756</xdr:rowOff>
    </xdr:to>
    <xdr:sp macro="" textlink="">
      <xdr:nvSpPr>
        <xdr:cNvPr id="535" name="円/楕円 534"/>
        <xdr:cNvSpPr/>
      </xdr:nvSpPr>
      <xdr:spPr>
        <a:xfrm>
          <a:off x="16268700" y="630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159483</xdr:rowOff>
    </xdr:from>
    <xdr:ext cx="534377" cy="259045"/>
    <xdr:sp macro="" textlink="">
      <xdr:nvSpPr>
        <xdr:cNvPr id="536" name="消防費該当値テキスト"/>
        <xdr:cNvSpPr txBox="1"/>
      </xdr:nvSpPr>
      <xdr:spPr>
        <a:xfrm>
          <a:off x="16370300" y="616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32,661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54539</xdr:rowOff>
    </xdr:from>
    <xdr:to>
      <xdr:col>22</xdr:col>
      <xdr:colOff>415925</xdr:colOff>
      <xdr:row>37</xdr:row>
      <xdr:rowOff>156139</xdr:rowOff>
    </xdr:to>
    <xdr:sp macro="" textlink="">
      <xdr:nvSpPr>
        <xdr:cNvPr id="537" name="円/楕円 536"/>
        <xdr:cNvSpPr/>
      </xdr:nvSpPr>
      <xdr:spPr>
        <a:xfrm>
          <a:off x="15430500" y="639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1216</xdr:rowOff>
    </xdr:from>
    <xdr:ext cx="534377" cy="259045"/>
    <xdr:sp macro="" textlink="">
      <xdr:nvSpPr>
        <xdr:cNvPr id="538" name="テキスト ボックス 537"/>
        <xdr:cNvSpPr txBox="1"/>
      </xdr:nvSpPr>
      <xdr:spPr>
        <a:xfrm>
          <a:off x="15214111" y="617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26,405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89714</xdr:rowOff>
    </xdr:from>
    <xdr:to>
      <xdr:col>21</xdr:col>
      <xdr:colOff>212725</xdr:colOff>
      <xdr:row>38</xdr:row>
      <xdr:rowOff>19864</xdr:rowOff>
    </xdr:to>
    <xdr:sp macro="" textlink="">
      <xdr:nvSpPr>
        <xdr:cNvPr id="539" name="円/楕円 538"/>
        <xdr:cNvSpPr/>
      </xdr:nvSpPr>
      <xdr:spPr>
        <a:xfrm>
          <a:off x="14541500" y="64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10992</xdr:rowOff>
    </xdr:from>
    <xdr:ext cx="534377" cy="259045"/>
    <xdr:sp macro="" textlink="">
      <xdr:nvSpPr>
        <xdr:cNvPr id="540" name="テキスト ボックス 539"/>
        <xdr:cNvSpPr txBox="1"/>
      </xdr:nvSpPr>
      <xdr:spPr>
        <a:xfrm>
          <a:off x="14325111" y="652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23,943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169667</xdr:rowOff>
    </xdr:from>
    <xdr:to>
      <xdr:col>20</xdr:col>
      <xdr:colOff>9525</xdr:colOff>
      <xdr:row>37</xdr:row>
      <xdr:rowOff>99817</xdr:rowOff>
    </xdr:to>
    <xdr:sp macro="" textlink="">
      <xdr:nvSpPr>
        <xdr:cNvPr id="541" name="円/楕円 540"/>
        <xdr:cNvSpPr/>
      </xdr:nvSpPr>
      <xdr:spPr>
        <a:xfrm>
          <a:off x="13652500" y="634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116344</xdr:rowOff>
    </xdr:from>
    <xdr:ext cx="534377" cy="259045"/>
    <xdr:sp macro="" textlink="">
      <xdr:nvSpPr>
        <xdr:cNvPr id="542" name="テキスト ボックス 541"/>
        <xdr:cNvSpPr txBox="1"/>
      </xdr:nvSpPr>
      <xdr:spPr>
        <a:xfrm>
          <a:off x="13436111" y="61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30,347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45066</xdr:rowOff>
    </xdr:from>
    <xdr:to>
      <xdr:col>18</xdr:col>
      <xdr:colOff>492125</xdr:colOff>
      <xdr:row>37</xdr:row>
      <xdr:rowOff>146666</xdr:rowOff>
    </xdr:to>
    <xdr:sp macro="" textlink="">
      <xdr:nvSpPr>
        <xdr:cNvPr id="543" name="円/楕円 542"/>
        <xdr:cNvSpPr/>
      </xdr:nvSpPr>
      <xdr:spPr>
        <a:xfrm>
          <a:off x="12763500" y="638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163193</xdr:rowOff>
    </xdr:from>
    <xdr:ext cx="534377" cy="259045"/>
    <xdr:sp macro="" textlink="">
      <xdr:nvSpPr>
        <xdr:cNvPr id="544" name="テキスト ボックス 543"/>
        <xdr:cNvSpPr txBox="1"/>
      </xdr:nvSpPr>
      <xdr:spPr>
        <a:xfrm>
          <a:off x="12547111" y="616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6" name="テキスト ボックス 55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0" name="テキスト ボックス 559"/>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2" name="テキスト ボックス 56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68" name="直線コネクタ 567"/>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69"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0" name="直線コネクタ 569"/>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1"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2" name="直線コネクタ 571"/>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110874</xdr:rowOff>
    </xdr:from>
    <xdr:to>
      <xdr:col>23</xdr:col>
      <xdr:colOff>517525</xdr:colOff>
      <xdr:row>56</xdr:row>
      <xdr:rowOff>162872</xdr:rowOff>
    </xdr:to>
    <xdr:cxnSp macro="">
      <xdr:nvCxnSpPr>
        <xdr:cNvPr id="573" name="直線コネクタ 572"/>
        <xdr:cNvCxnSpPr/>
      </xdr:nvCxnSpPr>
      <xdr:spPr>
        <a:xfrm>
          <a:off x="15481300" y="9712074"/>
          <a:ext cx="838200" cy="5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4"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5" name="フローチャート : 判断 574"/>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110874</xdr:rowOff>
    </xdr:from>
    <xdr:to>
      <xdr:col>22</xdr:col>
      <xdr:colOff>365125</xdr:colOff>
      <xdr:row>56</xdr:row>
      <xdr:rowOff>149537</xdr:rowOff>
    </xdr:to>
    <xdr:cxnSp macro="">
      <xdr:nvCxnSpPr>
        <xdr:cNvPr id="576" name="直線コネクタ 575"/>
        <xdr:cNvCxnSpPr/>
      </xdr:nvCxnSpPr>
      <xdr:spPr>
        <a:xfrm flipV="1">
          <a:off x="14592300" y="9712074"/>
          <a:ext cx="889000" cy="3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77" name="フローチャート : 判断 576"/>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167419</xdr:rowOff>
    </xdr:from>
    <xdr:ext cx="534377" cy="259045"/>
    <xdr:sp macro="" textlink="">
      <xdr:nvSpPr>
        <xdr:cNvPr id="578" name="テキスト ボックス 577"/>
        <xdr:cNvSpPr txBox="1"/>
      </xdr:nvSpPr>
      <xdr:spPr>
        <a:xfrm>
          <a:off x="15214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149537</xdr:rowOff>
    </xdr:from>
    <xdr:to>
      <xdr:col>21</xdr:col>
      <xdr:colOff>161925</xdr:colOff>
      <xdr:row>57</xdr:row>
      <xdr:rowOff>5085</xdr:rowOff>
    </xdr:to>
    <xdr:cxnSp macro="">
      <xdr:nvCxnSpPr>
        <xdr:cNvPr id="579" name="直線コネクタ 578"/>
        <xdr:cNvCxnSpPr/>
      </xdr:nvCxnSpPr>
      <xdr:spPr>
        <a:xfrm flipV="1">
          <a:off x="13703300" y="9750737"/>
          <a:ext cx="889000" cy="2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0" name="フローチャート : 判断 579"/>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163410</xdr:rowOff>
    </xdr:from>
    <xdr:ext cx="534377" cy="259045"/>
    <xdr:sp macro="" textlink="">
      <xdr:nvSpPr>
        <xdr:cNvPr id="581" name="テキスト ボックス 580"/>
        <xdr:cNvSpPr txBox="1"/>
      </xdr:nvSpPr>
      <xdr:spPr>
        <a:xfrm>
          <a:off x="14325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5085</xdr:rowOff>
    </xdr:from>
    <xdr:to>
      <xdr:col>19</xdr:col>
      <xdr:colOff>644525</xdr:colOff>
      <xdr:row>57</xdr:row>
      <xdr:rowOff>24745</xdr:rowOff>
    </xdr:to>
    <xdr:cxnSp macro="">
      <xdr:nvCxnSpPr>
        <xdr:cNvPr id="582" name="直線コネクタ 581"/>
        <xdr:cNvCxnSpPr/>
      </xdr:nvCxnSpPr>
      <xdr:spPr>
        <a:xfrm flipV="1">
          <a:off x="12814300" y="9777735"/>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3" name="フローチャート : 判断 582"/>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4" name="テキスト ボックス 583"/>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5" name="フローチャート : 判断 584"/>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46069</xdr:rowOff>
    </xdr:from>
    <xdr:ext cx="534377" cy="259045"/>
    <xdr:sp macro="" textlink="">
      <xdr:nvSpPr>
        <xdr:cNvPr id="586" name="テキスト ボックス 585"/>
        <xdr:cNvSpPr txBox="1"/>
      </xdr:nvSpPr>
      <xdr:spPr>
        <a:xfrm>
          <a:off x="12547111" y="94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112072</xdr:rowOff>
    </xdr:from>
    <xdr:to>
      <xdr:col>23</xdr:col>
      <xdr:colOff>568325</xdr:colOff>
      <xdr:row>57</xdr:row>
      <xdr:rowOff>42222</xdr:rowOff>
    </xdr:to>
    <xdr:sp macro="" textlink="">
      <xdr:nvSpPr>
        <xdr:cNvPr id="592" name="円/楕円 591"/>
        <xdr:cNvSpPr/>
      </xdr:nvSpPr>
      <xdr:spPr>
        <a:xfrm>
          <a:off x="16268700" y="971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90499</xdr:rowOff>
    </xdr:from>
    <xdr:ext cx="534377" cy="259045"/>
    <xdr:sp macro="" textlink="">
      <xdr:nvSpPr>
        <xdr:cNvPr id="593" name="教育費該当値テキスト"/>
        <xdr:cNvSpPr txBox="1"/>
      </xdr:nvSpPr>
      <xdr:spPr>
        <a:xfrm>
          <a:off x="16370300" y="969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51,959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60074</xdr:rowOff>
    </xdr:from>
    <xdr:to>
      <xdr:col>22</xdr:col>
      <xdr:colOff>415925</xdr:colOff>
      <xdr:row>56</xdr:row>
      <xdr:rowOff>161674</xdr:rowOff>
    </xdr:to>
    <xdr:sp macro="" textlink="">
      <xdr:nvSpPr>
        <xdr:cNvPr id="594" name="円/楕円 593"/>
        <xdr:cNvSpPr/>
      </xdr:nvSpPr>
      <xdr:spPr>
        <a:xfrm>
          <a:off x="15430500" y="966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152801</xdr:rowOff>
    </xdr:from>
    <xdr:ext cx="534377" cy="259045"/>
    <xdr:sp macro="" textlink="">
      <xdr:nvSpPr>
        <xdr:cNvPr id="595" name="テキスト ボックス 594"/>
        <xdr:cNvSpPr txBox="1"/>
      </xdr:nvSpPr>
      <xdr:spPr>
        <a:xfrm>
          <a:off x="15214111" y="975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58,783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98737</xdr:rowOff>
    </xdr:from>
    <xdr:to>
      <xdr:col>21</xdr:col>
      <xdr:colOff>212725</xdr:colOff>
      <xdr:row>57</xdr:row>
      <xdr:rowOff>28887</xdr:rowOff>
    </xdr:to>
    <xdr:sp macro="" textlink="">
      <xdr:nvSpPr>
        <xdr:cNvPr id="596" name="円/楕円 595"/>
        <xdr:cNvSpPr/>
      </xdr:nvSpPr>
      <xdr:spPr>
        <a:xfrm>
          <a:off x="14541500" y="969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20014</xdr:rowOff>
    </xdr:from>
    <xdr:ext cx="534377" cy="259045"/>
    <xdr:sp macro="" textlink="">
      <xdr:nvSpPr>
        <xdr:cNvPr id="597" name="テキスト ボックス 596"/>
        <xdr:cNvSpPr txBox="1"/>
      </xdr:nvSpPr>
      <xdr:spPr>
        <a:xfrm>
          <a:off x="14325111" y="979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53,709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125735</xdr:rowOff>
    </xdr:from>
    <xdr:to>
      <xdr:col>20</xdr:col>
      <xdr:colOff>9525</xdr:colOff>
      <xdr:row>57</xdr:row>
      <xdr:rowOff>55885</xdr:rowOff>
    </xdr:to>
    <xdr:sp macro="" textlink="">
      <xdr:nvSpPr>
        <xdr:cNvPr id="598" name="円/楕円 597"/>
        <xdr:cNvSpPr/>
      </xdr:nvSpPr>
      <xdr:spPr>
        <a:xfrm>
          <a:off x="13652500" y="972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47012</xdr:rowOff>
    </xdr:from>
    <xdr:ext cx="534377" cy="259045"/>
    <xdr:sp macro="" textlink="">
      <xdr:nvSpPr>
        <xdr:cNvPr id="599" name="テキスト ボックス 598"/>
        <xdr:cNvSpPr txBox="1"/>
      </xdr:nvSpPr>
      <xdr:spPr>
        <a:xfrm>
          <a:off x="13436111" y="981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50,166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145395</xdr:rowOff>
    </xdr:from>
    <xdr:to>
      <xdr:col>18</xdr:col>
      <xdr:colOff>492125</xdr:colOff>
      <xdr:row>57</xdr:row>
      <xdr:rowOff>75545</xdr:rowOff>
    </xdr:to>
    <xdr:sp macro="" textlink="">
      <xdr:nvSpPr>
        <xdr:cNvPr id="600" name="円/楕円 599"/>
        <xdr:cNvSpPr/>
      </xdr:nvSpPr>
      <xdr:spPr>
        <a:xfrm>
          <a:off x="12763500" y="97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66672</xdr:rowOff>
    </xdr:from>
    <xdr:ext cx="534377" cy="259045"/>
    <xdr:sp macro="" textlink="">
      <xdr:nvSpPr>
        <xdr:cNvPr id="601" name="テキスト ボックス 600"/>
        <xdr:cNvSpPr txBox="1"/>
      </xdr:nvSpPr>
      <xdr:spPr>
        <a:xfrm>
          <a:off x="12547111" y="983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47,586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5" name="テキスト ボックス 61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7" name="テキスト ボックス 61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9" name="テキスト ボックス 61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3" name="直線コネクタ 622"/>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26"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27" name="直線コネクタ 626"/>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121434</xdr:rowOff>
    </xdr:from>
    <xdr:to>
      <xdr:col>23</xdr:col>
      <xdr:colOff>517525</xdr:colOff>
      <xdr:row>78</xdr:row>
      <xdr:rowOff>132567</xdr:rowOff>
    </xdr:to>
    <xdr:cxnSp macro="">
      <xdr:nvCxnSpPr>
        <xdr:cNvPr id="628" name="直線コネクタ 627"/>
        <xdr:cNvCxnSpPr/>
      </xdr:nvCxnSpPr>
      <xdr:spPr>
        <a:xfrm>
          <a:off x="15481300" y="13494534"/>
          <a:ext cx="838200" cy="1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29"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0" name="フローチャート : 判断 629"/>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48374</xdr:rowOff>
    </xdr:from>
    <xdr:to>
      <xdr:col>22</xdr:col>
      <xdr:colOff>365125</xdr:colOff>
      <xdr:row>78</xdr:row>
      <xdr:rowOff>121434</xdr:rowOff>
    </xdr:to>
    <xdr:cxnSp macro="">
      <xdr:nvCxnSpPr>
        <xdr:cNvPr id="631" name="直線コネクタ 630"/>
        <xdr:cNvCxnSpPr/>
      </xdr:nvCxnSpPr>
      <xdr:spPr>
        <a:xfrm>
          <a:off x="14592300" y="13421474"/>
          <a:ext cx="889000" cy="7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2" name="フローチャート : 判断 631"/>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3" name="テキスト ボックス 632"/>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138374</xdr:rowOff>
    </xdr:from>
    <xdr:to>
      <xdr:col>21</xdr:col>
      <xdr:colOff>161925</xdr:colOff>
      <xdr:row>78</xdr:row>
      <xdr:rowOff>48374</xdr:rowOff>
    </xdr:to>
    <xdr:cxnSp macro="">
      <xdr:nvCxnSpPr>
        <xdr:cNvPr id="634" name="直線コネクタ 633"/>
        <xdr:cNvCxnSpPr/>
      </xdr:nvCxnSpPr>
      <xdr:spPr>
        <a:xfrm>
          <a:off x="13703300" y="13340024"/>
          <a:ext cx="889000" cy="8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5" name="フローチャート : 判断 634"/>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36" name="テキスト ボックス 635"/>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138374</xdr:rowOff>
    </xdr:from>
    <xdr:to>
      <xdr:col>19</xdr:col>
      <xdr:colOff>644525</xdr:colOff>
      <xdr:row>78</xdr:row>
      <xdr:rowOff>51963</xdr:rowOff>
    </xdr:to>
    <xdr:cxnSp macro="">
      <xdr:nvCxnSpPr>
        <xdr:cNvPr id="637" name="直線コネクタ 636"/>
        <xdr:cNvCxnSpPr/>
      </xdr:nvCxnSpPr>
      <xdr:spPr>
        <a:xfrm flipV="1">
          <a:off x="12814300" y="13340024"/>
          <a:ext cx="889000" cy="8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38" name="フローチャート : 判断 637"/>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39" name="テキスト ボックス 638"/>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0" name="フローチャート : 判断 639"/>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1" name="テキスト ボックス 640"/>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81767</xdr:rowOff>
    </xdr:from>
    <xdr:to>
      <xdr:col>23</xdr:col>
      <xdr:colOff>568325</xdr:colOff>
      <xdr:row>79</xdr:row>
      <xdr:rowOff>11917</xdr:rowOff>
    </xdr:to>
    <xdr:sp macro="" textlink="">
      <xdr:nvSpPr>
        <xdr:cNvPr id="647" name="円/楕円 646"/>
        <xdr:cNvSpPr/>
      </xdr:nvSpPr>
      <xdr:spPr>
        <a:xfrm>
          <a:off x="16268700" y="1345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168144</xdr:rowOff>
    </xdr:from>
    <xdr:ext cx="378565" cy="259045"/>
    <xdr:sp macro="" textlink="">
      <xdr:nvSpPr>
        <xdr:cNvPr id="648" name="災害復旧費該当値テキスト"/>
        <xdr:cNvSpPr txBox="1"/>
      </xdr:nvSpPr>
      <xdr:spPr>
        <a:xfrm>
          <a:off x="16370300" y="13369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70634</xdr:rowOff>
    </xdr:from>
    <xdr:to>
      <xdr:col>22</xdr:col>
      <xdr:colOff>415925</xdr:colOff>
      <xdr:row>79</xdr:row>
      <xdr:rowOff>784</xdr:rowOff>
    </xdr:to>
    <xdr:sp macro="" textlink="">
      <xdr:nvSpPr>
        <xdr:cNvPr id="649" name="円/楕円 648"/>
        <xdr:cNvSpPr/>
      </xdr:nvSpPr>
      <xdr:spPr>
        <a:xfrm>
          <a:off x="15430500" y="1344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163361</xdr:rowOff>
    </xdr:from>
    <xdr:ext cx="378565" cy="259045"/>
    <xdr:sp macro="" textlink="">
      <xdr:nvSpPr>
        <xdr:cNvPr id="650" name="テキスト ボックス 649"/>
        <xdr:cNvSpPr txBox="1"/>
      </xdr:nvSpPr>
      <xdr:spPr>
        <a:xfrm>
          <a:off x="15292017" y="13536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169024</xdr:rowOff>
    </xdr:from>
    <xdr:to>
      <xdr:col>21</xdr:col>
      <xdr:colOff>212725</xdr:colOff>
      <xdr:row>78</xdr:row>
      <xdr:rowOff>99174</xdr:rowOff>
    </xdr:to>
    <xdr:sp macro="" textlink="">
      <xdr:nvSpPr>
        <xdr:cNvPr id="651" name="円/楕円 650"/>
        <xdr:cNvSpPr/>
      </xdr:nvSpPr>
      <xdr:spPr>
        <a:xfrm>
          <a:off x="14541500" y="133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90301</xdr:rowOff>
    </xdr:from>
    <xdr:ext cx="469744" cy="259045"/>
    <xdr:sp macro="" textlink="">
      <xdr:nvSpPr>
        <xdr:cNvPr id="652" name="テキスト ボックス 651"/>
        <xdr:cNvSpPr txBox="1"/>
      </xdr:nvSpPr>
      <xdr:spPr>
        <a:xfrm>
          <a:off x="14357427" y="1346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87574</xdr:rowOff>
    </xdr:from>
    <xdr:to>
      <xdr:col>20</xdr:col>
      <xdr:colOff>9525</xdr:colOff>
      <xdr:row>78</xdr:row>
      <xdr:rowOff>17724</xdr:rowOff>
    </xdr:to>
    <xdr:sp macro="" textlink="">
      <xdr:nvSpPr>
        <xdr:cNvPr id="653" name="円/楕円 652"/>
        <xdr:cNvSpPr/>
      </xdr:nvSpPr>
      <xdr:spPr>
        <a:xfrm>
          <a:off x="13652500" y="1328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8851</xdr:rowOff>
    </xdr:from>
    <xdr:ext cx="469744" cy="259045"/>
    <xdr:sp macro="" textlink="">
      <xdr:nvSpPr>
        <xdr:cNvPr id="654" name="テキスト ボックス 653"/>
        <xdr:cNvSpPr txBox="1"/>
      </xdr:nvSpPr>
      <xdr:spPr>
        <a:xfrm>
          <a:off x="13468427" y="133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1163</xdr:rowOff>
    </xdr:from>
    <xdr:to>
      <xdr:col>18</xdr:col>
      <xdr:colOff>492125</xdr:colOff>
      <xdr:row>78</xdr:row>
      <xdr:rowOff>102763</xdr:rowOff>
    </xdr:to>
    <xdr:sp macro="" textlink="">
      <xdr:nvSpPr>
        <xdr:cNvPr id="655" name="円/楕円 654"/>
        <xdr:cNvSpPr/>
      </xdr:nvSpPr>
      <xdr:spPr>
        <a:xfrm>
          <a:off x="12763500" y="1337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93890</xdr:rowOff>
    </xdr:from>
    <xdr:ext cx="469744" cy="259045"/>
    <xdr:sp macro="" textlink="">
      <xdr:nvSpPr>
        <xdr:cNvPr id="656" name="テキスト ボックス 655"/>
        <xdr:cNvSpPr txBox="1"/>
      </xdr:nvSpPr>
      <xdr:spPr>
        <a:xfrm>
          <a:off x="12579427" y="1346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0" name="直線コネクタ 679"/>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1"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2" name="直線コネクタ 681"/>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3"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4" name="直線コネクタ 683"/>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49967</xdr:rowOff>
    </xdr:from>
    <xdr:to>
      <xdr:col>23</xdr:col>
      <xdr:colOff>517525</xdr:colOff>
      <xdr:row>97</xdr:row>
      <xdr:rowOff>70236</xdr:rowOff>
    </xdr:to>
    <xdr:cxnSp macro="">
      <xdr:nvCxnSpPr>
        <xdr:cNvPr id="685" name="直線コネクタ 684"/>
        <xdr:cNvCxnSpPr/>
      </xdr:nvCxnSpPr>
      <xdr:spPr>
        <a:xfrm>
          <a:off x="15481300" y="16680617"/>
          <a:ext cx="8382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86" name="公債費平均値テキスト"/>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87" name="フローチャート : 判断 686"/>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146658</xdr:rowOff>
    </xdr:from>
    <xdr:to>
      <xdr:col>22</xdr:col>
      <xdr:colOff>365125</xdr:colOff>
      <xdr:row>97</xdr:row>
      <xdr:rowOff>49967</xdr:rowOff>
    </xdr:to>
    <xdr:cxnSp macro="">
      <xdr:nvCxnSpPr>
        <xdr:cNvPr id="688" name="直線コネクタ 687"/>
        <xdr:cNvCxnSpPr/>
      </xdr:nvCxnSpPr>
      <xdr:spPr>
        <a:xfrm>
          <a:off x="14592300" y="16605858"/>
          <a:ext cx="889000" cy="7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89" name="フローチャート : 判断 688"/>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160070</xdr:rowOff>
    </xdr:from>
    <xdr:ext cx="534377" cy="259045"/>
    <xdr:sp macro="" textlink="">
      <xdr:nvSpPr>
        <xdr:cNvPr id="690" name="テキスト ボックス 689"/>
        <xdr:cNvSpPr txBox="1"/>
      </xdr:nvSpPr>
      <xdr:spPr>
        <a:xfrm>
          <a:off x="15214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146658</xdr:rowOff>
    </xdr:from>
    <xdr:to>
      <xdr:col>21</xdr:col>
      <xdr:colOff>161925</xdr:colOff>
      <xdr:row>97</xdr:row>
      <xdr:rowOff>18999</xdr:rowOff>
    </xdr:to>
    <xdr:cxnSp macro="">
      <xdr:nvCxnSpPr>
        <xdr:cNvPr id="691" name="直線コネクタ 690"/>
        <xdr:cNvCxnSpPr/>
      </xdr:nvCxnSpPr>
      <xdr:spPr>
        <a:xfrm flipV="1">
          <a:off x="13703300" y="16605858"/>
          <a:ext cx="889000" cy="4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2" name="フローチャート : 判断 691"/>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170871</xdr:rowOff>
    </xdr:from>
    <xdr:ext cx="534377" cy="259045"/>
    <xdr:sp macro="" textlink="">
      <xdr:nvSpPr>
        <xdr:cNvPr id="693" name="テキスト ボックス 692"/>
        <xdr:cNvSpPr txBox="1"/>
      </xdr:nvSpPr>
      <xdr:spPr>
        <a:xfrm>
          <a:off x="14325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155020</xdr:rowOff>
    </xdr:from>
    <xdr:to>
      <xdr:col>19</xdr:col>
      <xdr:colOff>644525</xdr:colOff>
      <xdr:row>97</xdr:row>
      <xdr:rowOff>18999</xdr:rowOff>
    </xdr:to>
    <xdr:cxnSp macro="">
      <xdr:nvCxnSpPr>
        <xdr:cNvPr id="694" name="直線コネクタ 693"/>
        <xdr:cNvCxnSpPr/>
      </xdr:nvCxnSpPr>
      <xdr:spPr>
        <a:xfrm>
          <a:off x="12814300" y="16614220"/>
          <a:ext cx="889000" cy="3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5" name="フローチャート : 判断 694"/>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168871</xdr:rowOff>
    </xdr:from>
    <xdr:ext cx="534377" cy="259045"/>
    <xdr:sp macro="" textlink="">
      <xdr:nvSpPr>
        <xdr:cNvPr id="696" name="テキスト ボックス 695"/>
        <xdr:cNvSpPr txBox="1"/>
      </xdr:nvSpPr>
      <xdr:spPr>
        <a:xfrm>
          <a:off x="13436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697" name="フローチャート : 判断 696"/>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168124</xdr:rowOff>
    </xdr:from>
    <xdr:ext cx="534377" cy="259045"/>
    <xdr:sp macro="" textlink="">
      <xdr:nvSpPr>
        <xdr:cNvPr id="698" name="テキスト ボックス 697"/>
        <xdr:cNvSpPr txBox="1"/>
      </xdr:nvSpPr>
      <xdr:spPr>
        <a:xfrm>
          <a:off x="12547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19436</xdr:rowOff>
    </xdr:from>
    <xdr:to>
      <xdr:col>23</xdr:col>
      <xdr:colOff>568325</xdr:colOff>
      <xdr:row>97</xdr:row>
      <xdr:rowOff>121036</xdr:rowOff>
    </xdr:to>
    <xdr:sp macro="" textlink="">
      <xdr:nvSpPr>
        <xdr:cNvPr id="704" name="円/楕円 703"/>
        <xdr:cNvSpPr/>
      </xdr:nvSpPr>
      <xdr:spPr>
        <a:xfrm>
          <a:off x="16268700" y="16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42313</xdr:rowOff>
    </xdr:from>
    <xdr:ext cx="534377" cy="259045"/>
    <xdr:sp macro="" textlink="">
      <xdr:nvSpPr>
        <xdr:cNvPr id="705" name="公債費該当値テキスト"/>
        <xdr:cNvSpPr txBox="1"/>
      </xdr:nvSpPr>
      <xdr:spPr>
        <a:xfrm>
          <a:off x="16370300" y="1650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83,232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170617</xdr:rowOff>
    </xdr:from>
    <xdr:to>
      <xdr:col>22</xdr:col>
      <xdr:colOff>415925</xdr:colOff>
      <xdr:row>97</xdr:row>
      <xdr:rowOff>100767</xdr:rowOff>
    </xdr:to>
    <xdr:sp macro="" textlink="">
      <xdr:nvSpPr>
        <xdr:cNvPr id="706" name="円/楕円 705"/>
        <xdr:cNvSpPr/>
      </xdr:nvSpPr>
      <xdr:spPr>
        <a:xfrm>
          <a:off x="15430500" y="1662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117294</xdr:rowOff>
    </xdr:from>
    <xdr:ext cx="534377" cy="259045"/>
    <xdr:sp macro="" textlink="">
      <xdr:nvSpPr>
        <xdr:cNvPr id="707" name="テキスト ボックス 706"/>
        <xdr:cNvSpPr txBox="1"/>
      </xdr:nvSpPr>
      <xdr:spPr>
        <a:xfrm>
          <a:off x="15214111" y="1640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88,552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95858</xdr:rowOff>
    </xdr:from>
    <xdr:to>
      <xdr:col>21</xdr:col>
      <xdr:colOff>212725</xdr:colOff>
      <xdr:row>97</xdr:row>
      <xdr:rowOff>26008</xdr:rowOff>
    </xdr:to>
    <xdr:sp macro="" textlink="">
      <xdr:nvSpPr>
        <xdr:cNvPr id="708" name="円/楕円 707"/>
        <xdr:cNvSpPr/>
      </xdr:nvSpPr>
      <xdr:spPr>
        <a:xfrm>
          <a:off x="14541500" y="1655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42535</xdr:rowOff>
    </xdr:from>
    <xdr:ext cx="599010" cy="259045"/>
    <xdr:sp macro="" textlink="">
      <xdr:nvSpPr>
        <xdr:cNvPr id="709" name="テキスト ボックス 708"/>
        <xdr:cNvSpPr txBox="1"/>
      </xdr:nvSpPr>
      <xdr:spPr>
        <a:xfrm>
          <a:off x="14292794" y="16330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108,174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139649</xdr:rowOff>
    </xdr:from>
    <xdr:to>
      <xdr:col>20</xdr:col>
      <xdr:colOff>9525</xdr:colOff>
      <xdr:row>97</xdr:row>
      <xdr:rowOff>69799</xdr:rowOff>
    </xdr:to>
    <xdr:sp macro="" textlink="">
      <xdr:nvSpPr>
        <xdr:cNvPr id="710" name="円/楕円 709"/>
        <xdr:cNvSpPr/>
      </xdr:nvSpPr>
      <xdr:spPr>
        <a:xfrm>
          <a:off x="13652500" y="1659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86326</xdr:rowOff>
    </xdr:from>
    <xdr:ext cx="534377" cy="259045"/>
    <xdr:sp macro="" textlink="">
      <xdr:nvSpPr>
        <xdr:cNvPr id="711" name="テキスト ボックス 710"/>
        <xdr:cNvSpPr txBox="1"/>
      </xdr:nvSpPr>
      <xdr:spPr>
        <a:xfrm>
          <a:off x="13436111" y="1637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96,680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104220</xdr:rowOff>
    </xdr:from>
    <xdr:to>
      <xdr:col>18</xdr:col>
      <xdr:colOff>492125</xdr:colOff>
      <xdr:row>97</xdr:row>
      <xdr:rowOff>34370</xdr:rowOff>
    </xdr:to>
    <xdr:sp macro="" textlink="">
      <xdr:nvSpPr>
        <xdr:cNvPr id="712" name="円/楕円 711"/>
        <xdr:cNvSpPr/>
      </xdr:nvSpPr>
      <xdr:spPr>
        <a:xfrm>
          <a:off x="12763500" y="165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50897</xdr:rowOff>
    </xdr:from>
    <xdr:ext cx="599010" cy="259045"/>
    <xdr:sp macro="" textlink="">
      <xdr:nvSpPr>
        <xdr:cNvPr id="713" name="テキスト ボックス 712"/>
        <xdr:cNvSpPr txBox="1"/>
      </xdr:nvSpPr>
      <xdr:spPr>
        <a:xfrm>
          <a:off x="12514794" y="1633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5" name="直線コネクタ 734"/>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36"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38"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39" name="直線コネクタ 738"/>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164846</xdr:rowOff>
    </xdr:from>
    <xdr:to>
      <xdr:col>32</xdr:col>
      <xdr:colOff>187325</xdr:colOff>
      <xdr:row>38</xdr:row>
      <xdr:rowOff>139700</xdr:rowOff>
    </xdr:to>
    <xdr:cxnSp macro="">
      <xdr:nvCxnSpPr>
        <xdr:cNvPr id="740" name="直線コネクタ 739"/>
        <xdr:cNvCxnSpPr/>
      </xdr:nvCxnSpPr>
      <xdr:spPr>
        <a:xfrm flipV="1">
          <a:off x="21323300" y="5994146"/>
          <a:ext cx="838200" cy="66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38523</xdr:rowOff>
    </xdr:from>
    <xdr:ext cx="378565" cy="259045"/>
    <xdr:sp macro="" textlink="">
      <xdr:nvSpPr>
        <xdr:cNvPr id="741" name="諸支出金平均値テキスト"/>
        <xdr:cNvSpPr txBox="1"/>
      </xdr:nvSpPr>
      <xdr:spPr>
        <a:xfrm>
          <a:off x="22212300" y="6553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2" name="フローチャート : 判断 741"/>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4" name="フローチャート : 判断 743"/>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5" name="テキスト ボックス 744"/>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47" name="フローチャート : 判断 746"/>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48" name="テキスト ボックス 747"/>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0" name="フローチャート : 判断 749"/>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1" name="テキスト ボックス 750"/>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2" name="フローチャート : 判断 751"/>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3" name="テキスト ボックス 752"/>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114046</xdr:rowOff>
    </xdr:from>
    <xdr:to>
      <xdr:col>32</xdr:col>
      <xdr:colOff>238125</xdr:colOff>
      <xdr:row>35</xdr:row>
      <xdr:rowOff>44196</xdr:rowOff>
    </xdr:to>
    <xdr:sp macro="" textlink="">
      <xdr:nvSpPr>
        <xdr:cNvPr id="759" name="円/楕円 758"/>
        <xdr:cNvSpPr/>
      </xdr:nvSpPr>
      <xdr:spPr>
        <a:xfrm>
          <a:off x="22110700" y="594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136923</xdr:rowOff>
    </xdr:from>
    <xdr:ext cx="469744" cy="259045"/>
    <xdr:sp macro="" textlink="">
      <xdr:nvSpPr>
        <xdr:cNvPr id="760" name="諸支出金該当値テキスト"/>
        <xdr:cNvSpPr txBox="1"/>
      </xdr:nvSpPr>
      <xdr:spPr>
        <a:xfrm>
          <a:off x="22212300" y="5794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1" name="円/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2" name="テキスト ボックス 76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3" name="円/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4" name="テキスト ボックス 76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5" name="円/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6" name="テキスト ボックス 76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7" name="円/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8" name="テキスト ボックス 76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2" name="テキスト ボックス 78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4" name="テキスト ボックス 78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86" name="テキスト ボックス 78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88" name="テキスト ボックス 78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2" name="直線コネクタ 791"/>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3"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5"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796" name="直線コネクタ 795"/>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7" name="直線コネクタ 79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798"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799" name="フローチャート : 判断 798"/>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1" name="フローチャート : 判断 800"/>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2" name="テキスト ボックス 801"/>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4" name="フローチャート : 判断 803"/>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5" name="テキスト ボックス 804"/>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07" name="フローチャート : 判断 806"/>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08" name="テキスト ボックス 807"/>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09" name="フローチャート : 判断 808"/>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0" name="テキスト ボックス 809"/>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6" name="円/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17"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8" name="円/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19" name="テキスト ボックス 81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0" name="円/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1" name="テキスト ボックス 82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2" name="円/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3" name="テキスト ボックス 822"/>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4" name="円/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5" name="テキスト ボックス 824"/>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ja-JP" altLang="ja-JP" sz="1300" baseline="0">
              <a:solidFill>
                <a:schemeClr val="dk1"/>
              </a:solidFill>
              <a:effectLst/>
              <a:latin typeface="+mn-ea"/>
              <a:ea typeface="+mn-ea"/>
              <a:cs typeface="+mn-cs"/>
            </a:rPr>
            <a:t>、</a:t>
          </a:r>
          <a:r>
            <a:rPr kumimoji="1" lang="ja-JP" altLang="en-US" sz="1300" baseline="0">
              <a:solidFill>
                <a:schemeClr val="dk1"/>
              </a:solidFill>
              <a:effectLst/>
              <a:latin typeface="+mn-ea"/>
              <a:ea typeface="+mn-ea"/>
              <a:cs typeface="+mn-cs"/>
            </a:rPr>
            <a:t>衛生費の差が</a:t>
          </a:r>
          <a:r>
            <a:rPr kumimoji="1" lang="ja-JP" altLang="ja-JP" sz="1300" baseline="0">
              <a:solidFill>
                <a:schemeClr val="dk1"/>
              </a:solidFill>
              <a:effectLst/>
              <a:latin typeface="+mn-ea"/>
              <a:ea typeface="+mn-ea"/>
              <a:cs typeface="+mn-cs"/>
            </a:rPr>
            <a:t>最も</a:t>
          </a:r>
          <a:r>
            <a:rPr kumimoji="1" lang="ja-JP" altLang="en-US" sz="1300" baseline="0">
              <a:solidFill>
                <a:schemeClr val="dk1"/>
              </a:solidFill>
              <a:effectLst/>
              <a:latin typeface="+mn-ea"/>
              <a:ea typeface="+mn-ea"/>
              <a:cs typeface="+mn-cs"/>
            </a:rPr>
            <a:t>大きい（</a:t>
          </a:r>
          <a:r>
            <a:rPr kumimoji="1" lang="en-US" altLang="ja-JP" sz="1300" baseline="0">
              <a:solidFill>
                <a:schemeClr val="dk1"/>
              </a:solidFill>
              <a:effectLst/>
              <a:latin typeface="+mn-ea"/>
              <a:ea typeface="+mn-ea"/>
              <a:cs typeface="+mn-cs"/>
            </a:rPr>
            <a:t>29,714</a:t>
          </a:r>
          <a:r>
            <a:rPr kumimoji="1" lang="ja-JP" altLang="en-US" sz="1300" baseline="0">
              <a:solidFill>
                <a:schemeClr val="dk1"/>
              </a:solidFill>
              <a:effectLst/>
              <a:latin typeface="+mn-ea"/>
              <a:ea typeface="+mn-ea"/>
              <a:cs typeface="+mn-cs"/>
            </a:rPr>
            <a:t>千円）</a:t>
          </a:r>
          <a:r>
            <a:rPr kumimoji="1" lang="ja-JP" altLang="ja-JP" sz="1300" baseline="0">
              <a:solidFill>
                <a:schemeClr val="dk1"/>
              </a:solidFill>
              <a:effectLst/>
              <a:latin typeface="+mn-ea"/>
              <a:ea typeface="+mn-ea"/>
              <a:cs typeface="+mn-cs"/>
            </a:rPr>
            <a:t>。</a:t>
          </a:r>
          <a:r>
            <a:rPr kumimoji="1" lang="ja-JP" altLang="en-US" sz="1300" baseline="0">
              <a:solidFill>
                <a:schemeClr val="dk1"/>
              </a:solidFill>
              <a:effectLst/>
              <a:latin typeface="+mn-ea"/>
              <a:ea typeface="+mn-ea"/>
              <a:cs typeface="+mn-cs"/>
            </a:rPr>
            <a:t>これは、病院事業会計に対する補助金等及びごみ処理施設の管理運営に多額の経費を要しているためである。商工費については、中小企業活性化支援事業費補助金（決算額</a:t>
          </a:r>
          <a:r>
            <a:rPr kumimoji="1" lang="en-US" altLang="ja-JP" sz="1300" baseline="0">
              <a:solidFill>
                <a:schemeClr val="dk1"/>
              </a:solidFill>
              <a:effectLst/>
              <a:latin typeface="+mn-ea"/>
              <a:ea typeface="+mn-ea"/>
              <a:cs typeface="+mn-cs"/>
            </a:rPr>
            <a:t>13,646</a:t>
          </a:r>
          <a:r>
            <a:rPr kumimoji="1" lang="ja-JP" altLang="en-US" sz="1300" baseline="0">
              <a:solidFill>
                <a:schemeClr val="dk1"/>
              </a:solidFill>
              <a:effectLst/>
              <a:latin typeface="+mn-ea"/>
              <a:ea typeface="+mn-ea"/>
              <a:cs typeface="+mn-cs"/>
            </a:rPr>
            <a:t>千円）、青少年国際交流事業（決算額</a:t>
          </a:r>
          <a:r>
            <a:rPr kumimoji="1" lang="en-US" altLang="ja-JP" sz="1300" baseline="0">
              <a:solidFill>
                <a:schemeClr val="dk1"/>
              </a:solidFill>
              <a:effectLst/>
              <a:latin typeface="+mn-ea"/>
              <a:ea typeface="+mn-ea"/>
              <a:cs typeface="+mn-cs"/>
            </a:rPr>
            <a:t>1,058</a:t>
          </a:r>
          <a:r>
            <a:rPr kumimoji="1" lang="ja-JP" altLang="en-US" sz="1300" baseline="0">
              <a:solidFill>
                <a:schemeClr val="dk1"/>
              </a:solidFill>
              <a:effectLst/>
              <a:latin typeface="+mn-ea"/>
              <a:ea typeface="+mn-ea"/>
              <a:cs typeface="+mn-cs"/>
            </a:rPr>
            <a:t>千円）を新規で実施したことにより、類似団体との差が大きくなっている。農林水産業費については、平成</a:t>
          </a:r>
          <a:r>
            <a:rPr kumimoji="1" lang="en-US" altLang="ja-JP" sz="1300" baseline="0">
              <a:solidFill>
                <a:schemeClr val="dk1"/>
              </a:solidFill>
              <a:effectLst/>
              <a:latin typeface="+mn-ea"/>
              <a:ea typeface="+mn-ea"/>
              <a:cs typeface="+mn-cs"/>
            </a:rPr>
            <a:t>27</a:t>
          </a:r>
          <a:r>
            <a:rPr kumimoji="1" lang="ja-JP" altLang="en-US" sz="1300" baseline="0">
              <a:solidFill>
                <a:schemeClr val="dk1"/>
              </a:solidFill>
              <a:effectLst/>
              <a:latin typeface="+mn-ea"/>
              <a:ea typeface="+mn-ea"/>
              <a:cs typeface="+mn-cs"/>
            </a:rPr>
            <a:t>年度から引き続き堆肥処理場建設（決算額</a:t>
          </a:r>
          <a:r>
            <a:rPr kumimoji="1" lang="en-US" altLang="ja-JP" sz="1300" baseline="0">
              <a:solidFill>
                <a:schemeClr val="dk1"/>
              </a:solidFill>
              <a:effectLst/>
              <a:latin typeface="+mn-ea"/>
              <a:ea typeface="+mn-ea"/>
              <a:cs typeface="+mn-cs"/>
            </a:rPr>
            <a:t>88,950</a:t>
          </a:r>
          <a:r>
            <a:rPr kumimoji="1" lang="ja-JP" altLang="en-US" sz="1300" baseline="0">
              <a:solidFill>
                <a:schemeClr val="dk1"/>
              </a:solidFill>
              <a:effectLst/>
              <a:latin typeface="+mn-ea"/>
              <a:ea typeface="+mn-ea"/>
              <a:cs typeface="+mn-cs"/>
            </a:rPr>
            <a:t>千円、平成</a:t>
          </a:r>
          <a:r>
            <a:rPr kumimoji="1" lang="en-US" altLang="ja-JP" sz="1300" baseline="0">
              <a:solidFill>
                <a:schemeClr val="dk1"/>
              </a:solidFill>
              <a:effectLst/>
              <a:latin typeface="+mn-ea"/>
              <a:ea typeface="+mn-ea"/>
              <a:cs typeface="+mn-cs"/>
            </a:rPr>
            <a:t>27</a:t>
          </a:r>
          <a:r>
            <a:rPr kumimoji="1" lang="ja-JP" altLang="en-US" sz="1300" baseline="0">
              <a:solidFill>
                <a:schemeClr val="dk1"/>
              </a:solidFill>
              <a:effectLst/>
              <a:latin typeface="+mn-ea"/>
              <a:ea typeface="+mn-ea"/>
              <a:cs typeface="+mn-cs"/>
            </a:rPr>
            <a:t>～</a:t>
          </a:r>
          <a:r>
            <a:rPr kumimoji="1" lang="en-US" altLang="ja-JP" sz="1300" baseline="0">
              <a:solidFill>
                <a:schemeClr val="dk1"/>
              </a:solidFill>
              <a:effectLst/>
              <a:latin typeface="+mn-ea"/>
              <a:ea typeface="+mn-ea"/>
              <a:cs typeface="+mn-cs"/>
            </a:rPr>
            <a:t>29</a:t>
          </a:r>
          <a:r>
            <a:rPr kumimoji="1" lang="ja-JP" altLang="en-US" sz="1300" baseline="0">
              <a:solidFill>
                <a:schemeClr val="dk1"/>
              </a:solidFill>
              <a:effectLst/>
              <a:latin typeface="+mn-ea"/>
              <a:ea typeface="+mn-ea"/>
              <a:cs typeface="+mn-cs"/>
            </a:rPr>
            <a:t>年度）が本格化したことで住民</a:t>
          </a:r>
          <a:r>
            <a:rPr kumimoji="1" lang="en-US" altLang="ja-JP" sz="1300" baseline="0">
              <a:solidFill>
                <a:schemeClr val="dk1"/>
              </a:solidFill>
              <a:effectLst/>
              <a:latin typeface="+mn-ea"/>
              <a:ea typeface="+mn-ea"/>
              <a:cs typeface="+mn-cs"/>
            </a:rPr>
            <a:t>1</a:t>
          </a:r>
          <a:r>
            <a:rPr kumimoji="1" lang="ja-JP" altLang="en-US" sz="1300" baseline="0">
              <a:solidFill>
                <a:schemeClr val="dk1"/>
              </a:solidFill>
              <a:effectLst/>
              <a:latin typeface="+mn-ea"/>
              <a:ea typeface="+mn-ea"/>
              <a:cs typeface="+mn-cs"/>
            </a:rPr>
            <a:t>人当たりのコストが増加し、類似団体平均との差も</a:t>
          </a:r>
          <a:r>
            <a:rPr kumimoji="1" lang="en-US" altLang="ja-JP" sz="1300" baseline="0">
              <a:solidFill>
                <a:schemeClr val="dk1"/>
              </a:solidFill>
              <a:effectLst/>
              <a:latin typeface="+mn-ea"/>
              <a:ea typeface="+mn-ea"/>
              <a:cs typeface="+mn-cs"/>
            </a:rPr>
            <a:t>23,213</a:t>
          </a:r>
          <a:r>
            <a:rPr kumimoji="1" lang="ja-JP" altLang="en-US" sz="1300" baseline="0">
              <a:solidFill>
                <a:schemeClr val="dk1"/>
              </a:solidFill>
              <a:effectLst/>
              <a:latin typeface="+mn-ea"/>
              <a:ea typeface="+mn-ea"/>
              <a:cs typeface="+mn-cs"/>
            </a:rPr>
            <a:t>千円と大きくなっている。消防費については、主たる経費は常備消防に係るものであるが、一部事務組合である大曲仙北広域市町村圏組合がその運営を担っており、これに対する負担金が増加した。公債費については、既発債の償還終了及び新発債の抑制により減少傾向にある。</a:t>
          </a:r>
          <a:endParaRPr kumimoji="1" lang="en-US" altLang="ja-JP" sz="1300" baseline="0">
            <a:solidFill>
              <a:schemeClr val="dk1"/>
            </a:solidFill>
            <a:effectLst/>
            <a:latin typeface="+mn-ea"/>
            <a:ea typeface="+mn-ea"/>
            <a:cs typeface="+mn-cs"/>
          </a:endParaRPr>
        </a:p>
        <a:p>
          <a:r>
            <a:rPr kumimoji="1" lang="ja-JP" altLang="en-US" sz="1300" baseline="0">
              <a:solidFill>
                <a:schemeClr val="dk1"/>
              </a:solidFill>
              <a:effectLst/>
              <a:latin typeface="+mn-ea"/>
              <a:ea typeface="+mn-ea"/>
              <a:cs typeface="+mn-cs"/>
            </a:rPr>
            <a:t>　今後、いずれの経費においても事務事業の効果を検証し、廃止・縮小を含む抜本的な見直しを図る。</a:t>
          </a:r>
          <a:endParaRPr kumimoji="1" lang="en-US" altLang="ja-JP" sz="1300" baseline="0">
            <a:solidFill>
              <a:schemeClr val="dk1"/>
            </a:solidFill>
            <a:effectLst/>
            <a:latin typeface="+mn-ea"/>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n-ea"/>
              <a:ea typeface="+mn-ea"/>
            </a:rPr>
            <a:t>　平成</a:t>
          </a:r>
          <a:r>
            <a:rPr kumimoji="1" lang="en-US" altLang="ja-JP" sz="1050">
              <a:latin typeface="+mn-ea"/>
              <a:ea typeface="+mn-ea"/>
            </a:rPr>
            <a:t>28</a:t>
          </a:r>
          <a:r>
            <a:rPr kumimoji="1" lang="ja-JP" altLang="en-US" sz="1050">
              <a:latin typeface="+mn-ea"/>
              <a:ea typeface="+mn-ea"/>
            </a:rPr>
            <a:t>年度の財政調整基金残高の標準財政規模比は上昇しているが、実際の残高は減少傾向にあり、標準財政規模が縮小傾向にあることが比率上昇の要因となっている。</a:t>
          </a:r>
          <a:endParaRPr kumimoji="1" lang="en-US" altLang="ja-JP" sz="1050">
            <a:latin typeface="+mn-ea"/>
            <a:ea typeface="+mn-ea"/>
          </a:endParaRPr>
        </a:p>
        <a:p>
          <a:r>
            <a:rPr kumimoji="1" lang="ja-JP" altLang="en-US" sz="1050">
              <a:latin typeface="+mn-ea"/>
              <a:ea typeface="+mn-ea"/>
            </a:rPr>
            <a:t>　今後、各年度における実質収支額が最終補正後予算額の</a:t>
          </a:r>
          <a:r>
            <a:rPr kumimoji="1" lang="en-US" altLang="ja-JP" sz="1050">
              <a:latin typeface="+mn-ea"/>
              <a:ea typeface="+mn-ea"/>
            </a:rPr>
            <a:t>1%</a:t>
          </a:r>
          <a:r>
            <a:rPr kumimoji="1" lang="ja-JP" altLang="en-US" sz="1050">
              <a:latin typeface="+mn-ea"/>
              <a:ea typeface="+mn-ea"/>
            </a:rPr>
            <a:t>程度に収まるよう予算編成を行う見込みであることから、毎年度の実質収支額は概ね</a:t>
          </a:r>
          <a:r>
            <a:rPr kumimoji="1" lang="en-US" altLang="ja-JP" sz="1050">
              <a:latin typeface="+mn-ea"/>
              <a:ea typeface="+mn-ea"/>
            </a:rPr>
            <a:t>1</a:t>
          </a:r>
          <a:r>
            <a:rPr kumimoji="1" lang="ja-JP" altLang="en-US" sz="1050">
              <a:latin typeface="+mn-ea"/>
              <a:ea typeface="+mn-ea"/>
            </a:rPr>
            <a:t>～</a:t>
          </a:r>
          <a:r>
            <a:rPr kumimoji="1" lang="en-US" altLang="ja-JP" sz="1050">
              <a:latin typeface="+mn-ea"/>
              <a:ea typeface="+mn-ea"/>
            </a:rPr>
            <a:t>2</a:t>
          </a:r>
          <a:r>
            <a:rPr kumimoji="1" lang="ja-JP" altLang="en-US" sz="1050">
              <a:latin typeface="+mn-ea"/>
              <a:ea typeface="+mn-ea"/>
            </a:rPr>
            <a:t>億円程度で推移すると見込まれる。</a:t>
          </a:r>
          <a:endParaRPr kumimoji="1" lang="en-US" altLang="ja-JP" sz="1050">
            <a:latin typeface="+mn-ea"/>
            <a:ea typeface="+mn-ea"/>
          </a:endParaRPr>
        </a:p>
        <a:p>
          <a:r>
            <a:rPr kumimoji="1" lang="ja-JP" altLang="en-US" sz="1050">
              <a:latin typeface="+mn-ea"/>
              <a:ea typeface="+mn-ea"/>
            </a:rPr>
            <a:t>　また、各年度の財源不足を補うため、基金の取崩額が増加する見込みであることから、実質単年度収支の悪化が懸念される。</a:t>
          </a:r>
          <a:endParaRPr kumimoji="1" lang="en-US" altLang="ja-JP" sz="1050">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mn-ea"/>
              <a:ea typeface="+mn-ea"/>
            </a:rPr>
            <a:t>　財政の安定的な運営には一定程度</a:t>
          </a:r>
          <a:r>
            <a:rPr kumimoji="1" lang="ja-JP" altLang="ja-JP" sz="1050">
              <a:solidFill>
                <a:schemeClr val="dk1"/>
              </a:solidFill>
              <a:effectLst/>
              <a:latin typeface="+mn-ea"/>
              <a:ea typeface="+mn-ea"/>
              <a:cs typeface="+mn-cs"/>
            </a:rPr>
            <a:t>（標準財政規模の</a:t>
          </a:r>
          <a:r>
            <a:rPr kumimoji="1" lang="en-US" altLang="ja-JP" sz="1050">
              <a:solidFill>
                <a:schemeClr val="dk1"/>
              </a:solidFill>
              <a:effectLst/>
              <a:latin typeface="+mn-ea"/>
              <a:ea typeface="+mn-ea"/>
              <a:cs typeface="+mn-cs"/>
            </a:rPr>
            <a:t>10%</a:t>
          </a:r>
          <a:r>
            <a:rPr kumimoji="1" lang="ja-JP" altLang="ja-JP" sz="1050">
              <a:solidFill>
                <a:schemeClr val="dk1"/>
              </a:solidFill>
              <a:effectLst/>
              <a:latin typeface="+mn-ea"/>
              <a:ea typeface="+mn-ea"/>
              <a:cs typeface="+mn-cs"/>
            </a:rPr>
            <a:t>程度）</a:t>
          </a:r>
          <a:r>
            <a:rPr kumimoji="1" lang="ja-JP" altLang="en-US" sz="1050">
              <a:latin typeface="+mn-ea"/>
              <a:ea typeface="+mn-ea"/>
            </a:rPr>
            <a:t>の財政調整基金残高が必要であるから、市税・税外収入の徴収強化や廃止を前提とする事務事業の見直しによる歳出削減など歳入歳出の両面からあらゆる方策を講じ、適正な残高の維持に努める。</a:t>
          </a:r>
          <a:endParaRPr kumimoji="1" lang="en-US" altLang="ja-JP" sz="1050">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　これまで連結実質赤字は生じていない。今後も、各会計の経営成績を注視し、連結赤字が生じないよう努める。</a:t>
          </a:r>
          <a:endParaRPr kumimoji="1" lang="en-US" altLang="ja-JP" sz="1300">
            <a:solidFill>
              <a:schemeClr val="dk1"/>
            </a:solidFill>
            <a:effectLst/>
            <a:latin typeface="+mn-ea"/>
            <a:ea typeface="+mn-ea"/>
            <a:cs typeface="+mn-cs"/>
          </a:endParaRPr>
        </a:p>
        <a:p>
          <a:r>
            <a:rPr kumimoji="1" lang="ja-JP" altLang="ja-JP" sz="1300">
              <a:solidFill>
                <a:schemeClr val="dk1"/>
              </a:solidFill>
              <a:effectLst/>
              <a:latin typeface="+mn-ea"/>
              <a:ea typeface="+mn-ea"/>
              <a:cs typeface="+mn-cs"/>
            </a:rPr>
            <a:t>〇病院事業</a:t>
          </a:r>
          <a:r>
            <a:rPr kumimoji="1" lang="ja-JP" altLang="en-US" sz="1300">
              <a:solidFill>
                <a:schemeClr val="dk1"/>
              </a:solidFill>
              <a:effectLst/>
              <a:latin typeface="+mn-ea"/>
              <a:ea typeface="+mn-ea"/>
              <a:cs typeface="+mn-cs"/>
            </a:rPr>
            <a:t>会計</a:t>
          </a:r>
          <a:endParaRPr lang="ja-JP" altLang="ja-JP" sz="1300">
            <a:effectLst/>
            <a:latin typeface="+mn-ea"/>
            <a:ea typeface="+mn-ea"/>
          </a:endParaRPr>
        </a:p>
        <a:p>
          <a:r>
            <a:rPr kumimoji="1" lang="ja-JP" altLang="ja-JP" sz="1300">
              <a:solidFill>
                <a:schemeClr val="dk1"/>
              </a:solidFill>
              <a:effectLst/>
              <a:latin typeface="+mn-ea"/>
              <a:ea typeface="+mn-ea"/>
              <a:cs typeface="+mn-cs"/>
            </a:rPr>
            <a:t>　市立田沢湖病院については経営安定化等を目的とした一般会計からの基準外繰入等により資金不足額は</a:t>
          </a:r>
          <a:r>
            <a:rPr kumimoji="1" lang="ja-JP" altLang="en-US" sz="1300">
              <a:solidFill>
                <a:schemeClr val="dk1"/>
              </a:solidFill>
              <a:effectLst/>
              <a:latin typeface="+mn-ea"/>
              <a:ea typeface="+mn-ea"/>
              <a:cs typeface="+mn-cs"/>
            </a:rPr>
            <a:t>改善</a:t>
          </a:r>
          <a:r>
            <a:rPr kumimoji="1" lang="ja-JP" altLang="ja-JP" sz="1300">
              <a:solidFill>
                <a:schemeClr val="dk1"/>
              </a:solidFill>
              <a:effectLst/>
              <a:latin typeface="+mn-ea"/>
              <a:ea typeface="+mn-ea"/>
              <a:cs typeface="+mn-cs"/>
            </a:rPr>
            <a:t>され</a:t>
          </a:r>
          <a:r>
            <a:rPr kumimoji="1" lang="ja-JP" altLang="en-US" sz="1300">
              <a:solidFill>
                <a:schemeClr val="dk1"/>
              </a:solidFill>
              <a:effectLst/>
              <a:latin typeface="+mn-ea"/>
              <a:ea typeface="+mn-ea"/>
              <a:cs typeface="+mn-cs"/>
            </a:rPr>
            <a:t>つつある</a:t>
          </a:r>
          <a:r>
            <a:rPr kumimoji="1" lang="ja-JP" altLang="ja-JP" sz="1300">
              <a:solidFill>
                <a:schemeClr val="dk1"/>
              </a:solidFill>
              <a:effectLst/>
              <a:latin typeface="+mn-ea"/>
              <a:ea typeface="+mn-ea"/>
              <a:cs typeface="+mn-cs"/>
            </a:rPr>
            <a:t>が、市立角館総合病院については平成</a:t>
          </a:r>
          <a:r>
            <a:rPr kumimoji="1" lang="en-US" altLang="ja-JP" sz="1300">
              <a:solidFill>
                <a:schemeClr val="dk1"/>
              </a:solidFill>
              <a:effectLst/>
              <a:latin typeface="+mn-ea"/>
              <a:ea typeface="+mn-ea"/>
              <a:cs typeface="+mn-cs"/>
            </a:rPr>
            <a:t>29</a:t>
          </a:r>
          <a:r>
            <a:rPr kumimoji="1" lang="ja-JP" altLang="ja-JP" sz="1300">
              <a:solidFill>
                <a:schemeClr val="dk1"/>
              </a:solidFill>
              <a:effectLst/>
              <a:latin typeface="+mn-ea"/>
              <a:ea typeface="+mn-ea"/>
              <a:cs typeface="+mn-cs"/>
            </a:rPr>
            <a:t>年度からの新病院開院に係る移転に備えた入院患者の抑制による収益の減及び移転経費等費用の増により新たに資金不足が発生した。これを受け病院事業会計全体として資金不足額が増加している。このような状況を踏まえ</a:t>
          </a:r>
          <a:r>
            <a:rPr kumimoji="1" lang="ja-JP" altLang="en-US" sz="1300">
              <a:solidFill>
                <a:schemeClr val="dk1"/>
              </a:solidFill>
              <a:effectLst/>
              <a:latin typeface="+mn-ea"/>
              <a:ea typeface="+mn-ea"/>
              <a:cs typeface="+mn-cs"/>
            </a:rPr>
            <a:t>、医業収入の増加</a:t>
          </a:r>
          <a:r>
            <a:rPr kumimoji="1" lang="ja-JP" altLang="ja-JP" sz="1300">
              <a:solidFill>
                <a:schemeClr val="dk1"/>
              </a:solidFill>
              <a:effectLst/>
              <a:latin typeface="+mn-ea"/>
              <a:ea typeface="+mn-ea"/>
              <a:cs typeface="+mn-cs"/>
            </a:rPr>
            <a:t>や</a:t>
          </a:r>
          <a:r>
            <a:rPr kumimoji="1" lang="ja-JP" altLang="en-US" sz="1300">
              <a:solidFill>
                <a:schemeClr val="dk1"/>
              </a:solidFill>
              <a:effectLst/>
              <a:latin typeface="+mn-ea"/>
              <a:ea typeface="+mn-ea"/>
              <a:cs typeface="+mn-cs"/>
            </a:rPr>
            <a:t>人件費をはじめとする医業費用の削減に取り組み</a:t>
          </a:r>
          <a:r>
            <a:rPr kumimoji="1" lang="ja-JP" altLang="ja-JP" sz="1300">
              <a:solidFill>
                <a:schemeClr val="dk1"/>
              </a:solidFill>
              <a:effectLst/>
              <a:latin typeface="+mn-ea"/>
              <a:ea typeface="+mn-ea"/>
              <a:cs typeface="+mn-cs"/>
            </a:rPr>
            <a:t>資金不足</a:t>
          </a:r>
          <a:r>
            <a:rPr kumimoji="1" lang="ja-JP" altLang="en-US" sz="1300">
              <a:solidFill>
                <a:schemeClr val="dk1"/>
              </a:solidFill>
              <a:effectLst/>
              <a:latin typeface="+mn-ea"/>
              <a:ea typeface="+mn-ea"/>
              <a:cs typeface="+mn-cs"/>
            </a:rPr>
            <a:t>額の</a:t>
          </a:r>
          <a:r>
            <a:rPr kumimoji="1" lang="ja-JP" altLang="ja-JP" sz="1300">
              <a:solidFill>
                <a:schemeClr val="dk1"/>
              </a:solidFill>
              <a:effectLst/>
              <a:latin typeface="+mn-ea"/>
              <a:ea typeface="+mn-ea"/>
              <a:cs typeface="+mn-cs"/>
            </a:rPr>
            <a:t>解消に努める。</a:t>
          </a:r>
          <a:endParaRPr lang="ja-JP" altLang="ja-JP" sz="1300">
            <a:effectLst/>
            <a:latin typeface="+mn-ea"/>
            <a:ea typeface="+mn-ea"/>
          </a:endParaRPr>
        </a:p>
        <a:p>
          <a:r>
            <a:rPr kumimoji="1" lang="ja-JP" altLang="ja-JP" sz="1300">
              <a:solidFill>
                <a:schemeClr val="dk1"/>
              </a:solidFill>
              <a:effectLst/>
              <a:latin typeface="+mn-ea"/>
              <a:ea typeface="+mn-ea"/>
              <a:cs typeface="+mn-cs"/>
            </a:rPr>
            <a:t>〇簡易水道事業特別会計</a:t>
          </a:r>
          <a:endParaRPr lang="ja-JP" altLang="ja-JP" sz="1300">
            <a:effectLst/>
            <a:latin typeface="+mn-ea"/>
            <a:ea typeface="+mn-ea"/>
          </a:endParaRPr>
        </a:p>
        <a:p>
          <a:r>
            <a:rPr kumimoji="1" lang="ja-JP" altLang="ja-JP" sz="1300">
              <a:solidFill>
                <a:schemeClr val="dk1"/>
              </a:solidFill>
              <a:effectLst/>
              <a:latin typeface="+mn-ea"/>
              <a:ea typeface="+mn-ea"/>
              <a:cs typeface="+mn-cs"/>
            </a:rPr>
            <a:t>　事業の法適用に伴い平成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年度決算については</a:t>
          </a:r>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29</a:t>
          </a:r>
          <a:r>
            <a:rPr kumimoji="1" lang="ja-JP" altLang="en-US" sz="1300">
              <a:solidFill>
                <a:schemeClr val="dk1"/>
              </a:solidFill>
              <a:effectLst/>
              <a:latin typeface="+mn-ea"/>
              <a:ea typeface="+mn-ea"/>
              <a:cs typeface="+mn-cs"/>
            </a:rPr>
            <a:t>年</a:t>
          </a:r>
          <a:r>
            <a:rPr kumimoji="1" lang="en-US" altLang="ja-JP" sz="1300">
              <a:solidFill>
                <a:schemeClr val="dk1"/>
              </a:solidFill>
              <a:effectLst/>
              <a:latin typeface="+mn-ea"/>
              <a:ea typeface="+mn-ea"/>
              <a:cs typeface="+mn-cs"/>
            </a:rPr>
            <a:t>3</a:t>
          </a:r>
          <a:r>
            <a:rPr kumimoji="1" lang="ja-JP" altLang="en-US" sz="1300">
              <a:solidFill>
                <a:schemeClr val="dk1"/>
              </a:solidFill>
              <a:effectLst/>
              <a:latin typeface="+mn-ea"/>
              <a:ea typeface="+mn-ea"/>
              <a:cs typeface="+mn-cs"/>
            </a:rPr>
            <a:t>月</a:t>
          </a:r>
          <a:r>
            <a:rPr kumimoji="1" lang="en-US" altLang="ja-JP" sz="1300">
              <a:solidFill>
                <a:schemeClr val="dk1"/>
              </a:solidFill>
              <a:effectLst/>
              <a:latin typeface="+mn-ea"/>
              <a:ea typeface="+mn-ea"/>
              <a:cs typeface="+mn-cs"/>
            </a:rPr>
            <a:t>31</a:t>
          </a:r>
          <a:r>
            <a:rPr kumimoji="1" lang="ja-JP" altLang="en-US" sz="1300">
              <a:solidFill>
                <a:schemeClr val="dk1"/>
              </a:solidFill>
              <a:effectLst/>
              <a:latin typeface="+mn-ea"/>
              <a:ea typeface="+mn-ea"/>
              <a:cs typeface="+mn-cs"/>
            </a:rPr>
            <a:t>日</a:t>
          </a:r>
          <a:r>
            <a:rPr kumimoji="1" lang="ja-JP" altLang="ja-JP" sz="1300">
              <a:solidFill>
                <a:schemeClr val="dk1"/>
              </a:solidFill>
              <a:effectLst/>
              <a:latin typeface="+mn-ea"/>
              <a:ea typeface="+mn-ea"/>
              <a:cs typeface="+mn-cs"/>
            </a:rPr>
            <a:t>での打ち切り決算としたことから</a:t>
          </a:r>
          <a:r>
            <a:rPr kumimoji="1" lang="ja-JP" altLang="en-US" sz="1300">
              <a:solidFill>
                <a:schemeClr val="dk1"/>
              </a:solidFill>
              <a:effectLst/>
              <a:latin typeface="+mn-ea"/>
              <a:ea typeface="+mn-ea"/>
              <a:cs typeface="+mn-cs"/>
            </a:rPr>
            <a:t>一時的に</a:t>
          </a:r>
          <a:r>
            <a:rPr kumimoji="1" lang="ja-JP" altLang="ja-JP" sz="1300">
              <a:solidFill>
                <a:schemeClr val="dk1"/>
              </a:solidFill>
              <a:effectLst/>
              <a:latin typeface="+mn-ea"/>
              <a:ea typeface="+mn-ea"/>
              <a:cs typeface="+mn-cs"/>
            </a:rPr>
            <a:t>生じた資金不足で</a:t>
          </a:r>
          <a:r>
            <a:rPr kumimoji="1" lang="ja-JP" altLang="en-US" sz="1300">
              <a:solidFill>
                <a:schemeClr val="dk1"/>
              </a:solidFill>
              <a:effectLst/>
              <a:latin typeface="+mn-ea"/>
              <a:ea typeface="+mn-ea"/>
              <a:cs typeface="+mn-cs"/>
            </a:rPr>
            <a:t>ある</a:t>
          </a:r>
          <a:r>
            <a:rPr kumimoji="1" lang="ja-JP" altLang="ja-JP" sz="1300">
              <a:solidFill>
                <a:schemeClr val="dk1"/>
              </a:solidFill>
              <a:effectLst/>
              <a:latin typeface="+mn-ea"/>
              <a:ea typeface="+mn-ea"/>
              <a:cs typeface="+mn-cs"/>
            </a:rPr>
            <a:t>。</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〇水道事業会計</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今後、未普及地域解消事業が新たな地区で実施されることが検討されていることなどから資本的支出が増大することが懸念される。水道料金の値上げなど収益面の強化を図り、経営成績・財政状態の健全化に努める。</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〇国民健康保険特別会計</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国民健康保険税の徴収率が低い（平成</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年度実績では現年課税分</a:t>
          </a:r>
          <a:r>
            <a:rPr kumimoji="1" lang="en-US" altLang="ja-JP" sz="1300">
              <a:solidFill>
                <a:schemeClr val="dk1"/>
              </a:solidFill>
              <a:effectLst/>
              <a:latin typeface="+mn-ea"/>
              <a:ea typeface="+mn-ea"/>
              <a:cs typeface="+mn-cs"/>
            </a:rPr>
            <a:t>89.4%</a:t>
          </a:r>
          <a:r>
            <a:rPr kumimoji="1" lang="ja-JP" altLang="en-US" sz="1300">
              <a:solidFill>
                <a:schemeClr val="dk1"/>
              </a:solidFill>
              <a:effectLst/>
              <a:latin typeface="+mn-ea"/>
              <a:ea typeface="+mn-ea"/>
              <a:cs typeface="+mn-cs"/>
            </a:rPr>
            <a:t>、滞納繰越分</a:t>
          </a:r>
          <a:r>
            <a:rPr kumimoji="1" lang="en-US" altLang="ja-JP" sz="1300">
              <a:solidFill>
                <a:schemeClr val="dk1"/>
              </a:solidFill>
              <a:effectLst/>
              <a:latin typeface="+mn-ea"/>
              <a:ea typeface="+mn-ea"/>
              <a:cs typeface="+mn-cs"/>
            </a:rPr>
            <a:t>12.1%</a:t>
          </a:r>
          <a:r>
            <a:rPr kumimoji="1" lang="ja-JP" altLang="en-US" sz="1300">
              <a:solidFill>
                <a:schemeClr val="dk1"/>
              </a:solidFill>
              <a:effectLst/>
              <a:latin typeface="+mn-ea"/>
              <a:ea typeface="+mn-ea"/>
              <a:cs typeface="+mn-cs"/>
            </a:rPr>
            <a:t>）ため、徴収体制を強化し、財政の健全化に努める。</a:t>
          </a:r>
          <a:endParaRPr kumimoji="1" lang="ja-JP" altLang="en-US" sz="1300">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19303213</v>
      </c>
      <c r="BO4" s="411"/>
      <c r="BP4" s="411"/>
      <c r="BQ4" s="411"/>
      <c r="BR4" s="411"/>
      <c r="BS4" s="411"/>
      <c r="BT4" s="411"/>
      <c r="BU4" s="412"/>
      <c r="BV4" s="410">
        <v>19165357</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2.2000000000000002</v>
      </c>
      <c r="CU4" s="588"/>
      <c r="CV4" s="588"/>
      <c r="CW4" s="588"/>
      <c r="CX4" s="588"/>
      <c r="CY4" s="588"/>
      <c r="CZ4" s="588"/>
      <c r="DA4" s="589"/>
      <c r="DB4" s="587">
        <v>4.3</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18988464</v>
      </c>
      <c r="BO5" s="416"/>
      <c r="BP5" s="416"/>
      <c r="BQ5" s="416"/>
      <c r="BR5" s="416"/>
      <c r="BS5" s="416"/>
      <c r="BT5" s="416"/>
      <c r="BU5" s="417"/>
      <c r="BV5" s="415">
        <v>18582511</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92.8</v>
      </c>
      <c r="CU5" s="386"/>
      <c r="CV5" s="386"/>
      <c r="CW5" s="386"/>
      <c r="CX5" s="386"/>
      <c r="CY5" s="386"/>
      <c r="CZ5" s="386"/>
      <c r="DA5" s="387"/>
      <c r="DB5" s="385">
        <v>91.7</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314749</v>
      </c>
      <c r="BO6" s="416"/>
      <c r="BP6" s="416"/>
      <c r="BQ6" s="416"/>
      <c r="BR6" s="416"/>
      <c r="BS6" s="416"/>
      <c r="BT6" s="416"/>
      <c r="BU6" s="417"/>
      <c r="BV6" s="415">
        <v>582846</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96.7</v>
      </c>
      <c r="CU6" s="562"/>
      <c r="CV6" s="562"/>
      <c r="CW6" s="562"/>
      <c r="CX6" s="562"/>
      <c r="CY6" s="562"/>
      <c r="CZ6" s="562"/>
      <c r="DA6" s="563"/>
      <c r="DB6" s="561">
        <v>96.6</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47954</v>
      </c>
      <c r="BO7" s="416"/>
      <c r="BP7" s="416"/>
      <c r="BQ7" s="416"/>
      <c r="BR7" s="416"/>
      <c r="BS7" s="416"/>
      <c r="BT7" s="416"/>
      <c r="BU7" s="417"/>
      <c r="BV7" s="415">
        <v>37310</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12226235</v>
      </c>
      <c r="CU7" s="416"/>
      <c r="CV7" s="416"/>
      <c r="CW7" s="416"/>
      <c r="CX7" s="416"/>
      <c r="CY7" s="416"/>
      <c r="CZ7" s="416"/>
      <c r="DA7" s="417"/>
      <c r="DB7" s="415">
        <v>12623753</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266795</v>
      </c>
      <c r="BO8" s="416"/>
      <c r="BP8" s="416"/>
      <c r="BQ8" s="416"/>
      <c r="BR8" s="416"/>
      <c r="BS8" s="416"/>
      <c r="BT8" s="416"/>
      <c r="BU8" s="417"/>
      <c r="BV8" s="415">
        <v>545536</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0.25</v>
      </c>
      <c r="CU8" s="525"/>
      <c r="CV8" s="525"/>
      <c r="CW8" s="525"/>
      <c r="CX8" s="525"/>
      <c r="CY8" s="525"/>
      <c r="CZ8" s="525"/>
      <c r="DA8" s="526"/>
      <c r="DB8" s="524">
        <v>0.25</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27523</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-278741</v>
      </c>
      <c r="BO9" s="416"/>
      <c r="BP9" s="416"/>
      <c r="BQ9" s="416"/>
      <c r="BR9" s="416"/>
      <c r="BS9" s="416"/>
      <c r="BT9" s="416"/>
      <c r="BU9" s="417"/>
      <c r="BV9" s="415">
        <v>170403</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16.399999999999999</v>
      </c>
      <c r="CU9" s="386"/>
      <c r="CV9" s="386"/>
      <c r="CW9" s="386"/>
      <c r="CX9" s="386"/>
      <c r="CY9" s="386"/>
      <c r="CZ9" s="386"/>
      <c r="DA9" s="387"/>
      <c r="DB9" s="385">
        <v>17.399999999999999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29568</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584</v>
      </c>
      <c r="BO10" s="416"/>
      <c r="BP10" s="416"/>
      <c r="BQ10" s="416"/>
      <c r="BR10" s="416"/>
      <c r="BS10" s="416"/>
      <c r="BT10" s="416"/>
      <c r="BU10" s="417"/>
      <c r="BV10" s="415">
        <v>1019</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27533</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198000</v>
      </c>
      <c r="BO12" s="416"/>
      <c r="BP12" s="416"/>
      <c r="BQ12" s="416"/>
      <c r="BR12" s="416"/>
      <c r="BS12" s="416"/>
      <c r="BT12" s="416"/>
      <c r="BU12" s="417"/>
      <c r="BV12" s="415">
        <v>105000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27443</v>
      </c>
      <c r="S13" s="517"/>
      <c r="T13" s="517"/>
      <c r="U13" s="517"/>
      <c r="V13" s="518"/>
      <c r="W13" s="504" t="s">
        <v>124</v>
      </c>
      <c r="X13" s="428"/>
      <c r="Y13" s="428"/>
      <c r="Z13" s="428"/>
      <c r="AA13" s="428"/>
      <c r="AB13" s="429"/>
      <c r="AC13" s="391">
        <v>1879</v>
      </c>
      <c r="AD13" s="392"/>
      <c r="AE13" s="392"/>
      <c r="AF13" s="392"/>
      <c r="AG13" s="393"/>
      <c r="AH13" s="391">
        <v>1883</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-476157</v>
      </c>
      <c r="BO13" s="416"/>
      <c r="BP13" s="416"/>
      <c r="BQ13" s="416"/>
      <c r="BR13" s="416"/>
      <c r="BS13" s="416"/>
      <c r="BT13" s="416"/>
      <c r="BU13" s="417"/>
      <c r="BV13" s="415">
        <v>66422</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10.3</v>
      </c>
      <c r="CU13" s="386"/>
      <c r="CV13" s="386"/>
      <c r="CW13" s="386"/>
      <c r="CX13" s="386"/>
      <c r="CY13" s="386"/>
      <c r="CZ13" s="386"/>
      <c r="DA13" s="387"/>
      <c r="DB13" s="385">
        <v>11.5</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28090</v>
      </c>
      <c r="S14" s="517"/>
      <c r="T14" s="517"/>
      <c r="U14" s="517"/>
      <c r="V14" s="518"/>
      <c r="W14" s="519"/>
      <c r="X14" s="431"/>
      <c r="Y14" s="431"/>
      <c r="Z14" s="431"/>
      <c r="AA14" s="431"/>
      <c r="AB14" s="432"/>
      <c r="AC14" s="509">
        <v>14.1</v>
      </c>
      <c r="AD14" s="510"/>
      <c r="AE14" s="510"/>
      <c r="AF14" s="510"/>
      <c r="AG14" s="511"/>
      <c r="AH14" s="509">
        <v>13.5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89.4</v>
      </c>
      <c r="CU14" s="488"/>
      <c r="CV14" s="488"/>
      <c r="CW14" s="488"/>
      <c r="CX14" s="488"/>
      <c r="CY14" s="488"/>
      <c r="CZ14" s="488"/>
      <c r="DA14" s="489"/>
      <c r="DB14" s="520">
        <v>83.1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28009</v>
      </c>
      <c r="S15" s="517"/>
      <c r="T15" s="517"/>
      <c r="U15" s="517"/>
      <c r="V15" s="518"/>
      <c r="W15" s="504" t="s">
        <v>131</v>
      </c>
      <c r="X15" s="428"/>
      <c r="Y15" s="428"/>
      <c r="Z15" s="428"/>
      <c r="AA15" s="428"/>
      <c r="AB15" s="429"/>
      <c r="AC15" s="391">
        <v>3365</v>
      </c>
      <c r="AD15" s="392"/>
      <c r="AE15" s="392"/>
      <c r="AF15" s="392"/>
      <c r="AG15" s="393"/>
      <c r="AH15" s="391">
        <v>3556</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2664036</v>
      </c>
      <c r="BO15" s="411"/>
      <c r="BP15" s="411"/>
      <c r="BQ15" s="411"/>
      <c r="BR15" s="411"/>
      <c r="BS15" s="411"/>
      <c r="BT15" s="411"/>
      <c r="BU15" s="412"/>
      <c r="BV15" s="410">
        <v>2639084</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25.2</v>
      </c>
      <c r="AD16" s="510"/>
      <c r="AE16" s="510"/>
      <c r="AF16" s="510"/>
      <c r="AG16" s="511"/>
      <c r="AH16" s="509">
        <v>25.6</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10472166</v>
      </c>
      <c r="BO16" s="416"/>
      <c r="BP16" s="416"/>
      <c r="BQ16" s="416"/>
      <c r="BR16" s="416"/>
      <c r="BS16" s="416"/>
      <c r="BT16" s="416"/>
      <c r="BU16" s="417"/>
      <c r="BV16" s="415">
        <v>10388645</v>
      </c>
      <c r="BW16" s="416"/>
      <c r="BX16" s="416"/>
      <c r="BY16" s="416"/>
      <c r="BZ16" s="416"/>
      <c r="CA16" s="416"/>
      <c r="CB16" s="416"/>
      <c r="CC16" s="417"/>
      <c r="CD16" s="154"/>
      <c r="CE16" s="413" t="s">
        <v>137</v>
      </c>
      <c r="CF16" s="413"/>
      <c r="CG16" s="413"/>
      <c r="CH16" s="413"/>
      <c r="CI16" s="413"/>
      <c r="CJ16" s="413"/>
      <c r="CK16" s="413"/>
      <c r="CL16" s="413"/>
      <c r="CM16" s="413"/>
      <c r="CN16" s="413"/>
      <c r="CO16" s="413"/>
      <c r="CP16" s="413"/>
      <c r="CQ16" s="413"/>
      <c r="CR16" s="413"/>
      <c r="CS16" s="414"/>
      <c r="CT16" s="385">
        <v>13.8</v>
      </c>
      <c r="CU16" s="386"/>
      <c r="CV16" s="386"/>
      <c r="CW16" s="386"/>
      <c r="CX16" s="386"/>
      <c r="CY16" s="386"/>
      <c r="CZ16" s="386"/>
      <c r="DA16" s="387"/>
      <c r="DB16" s="385">
        <v>8.6999999999999993</v>
      </c>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135</v>
      </c>
      <c r="S17" s="502"/>
      <c r="T17" s="502"/>
      <c r="U17" s="502"/>
      <c r="V17" s="503"/>
      <c r="W17" s="504" t="s">
        <v>139</v>
      </c>
      <c r="X17" s="428"/>
      <c r="Y17" s="428"/>
      <c r="Z17" s="428"/>
      <c r="AA17" s="428"/>
      <c r="AB17" s="429"/>
      <c r="AC17" s="391">
        <v>8094</v>
      </c>
      <c r="AD17" s="392"/>
      <c r="AE17" s="392"/>
      <c r="AF17" s="392"/>
      <c r="AG17" s="393"/>
      <c r="AH17" s="391">
        <v>8470</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3343587</v>
      </c>
      <c r="BO17" s="416"/>
      <c r="BP17" s="416"/>
      <c r="BQ17" s="416"/>
      <c r="BR17" s="416"/>
      <c r="BS17" s="416"/>
      <c r="BT17" s="416"/>
      <c r="BU17" s="417"/>
      <c r="BV17" s="415">
        <v>3310893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1093.56</v>
      </c>
      <c r="M18" s="480"/>
      <c r="N18" s="480"/>
      <c r="O18" s="480"/>
      <c r="P18" s="480"/>
      <c r="Q18" s="480"/>
      <c r="R18" s="481"/>
      <c r="S18" s="481"/>
      <c r="T18" s="481"/>
      <c r="U18" s="481"/>
      <c r="V18" s="482"/>
      <c r="W18" s="496"/>
      <c r="X18" s="497"/>
      <c r="Y18" s="497"/>
      <c r="Z18" s="497"/>
      <c r="AA18" s="497"/>
      <c r="AB18" s="505"/>
      <c r="AC18" s="379">
        <v>60.7</v>
      </c>
      <c r="AD18" s="380"/>
      <c r="AE18" s="380"/>
      <c r="AF18" s="380"/>
      <c r="AG18" s="483"/>
      <c r="AH18" s="379">
        <v>60.9</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11417688</v>
      </c>
      <c r="BO18" s="416"/>
      <c r="BP18" s="416"/>
      <c r="BQ18" s="416"/>
      <c r="BR18" s="416"/>
      <c r="BS18" s="416"/>
      <c r="BT18" s="416"/>
      <c r="BU18" s="417"/>
      <c r="BV18" s="415">
        <v>11716516</v>
      </c>
      <c r="BW18" s="416"/>
      <c r="BX18" s="416"/>
      <c r="BY18" s="416"/>
      <c r="BZ18" s="416"/>
      <c r="CA18" s="416"/>
      <c r="CB18" s="416"/>
      <c r="CC18" s="417"/>
      <c r="CD18" s="154"/>
      <c r="CE18" s="413" t="s">
        <v>143</v>
      </c>
      <c r="CF18" s="413"/>
      <c r="CG18" s="413"/>
      <c r="CH18" s="413"/>
      <c r="CI18" s="413"/>
      <c r="CJ18" s="413"/>
      <c r="CK18" s="413"/>
      <c r="CL18" s="413"/>
      <c r="CM18" s="413"/>
      <c r="CN18" s="413"/>
      <c r="CO18" s="413"/>
      <c r="CP18" s="413"/>
      <c r="CQ18" s="413"/>
      <c r="CR18" s="413"/>
      <c r="CS18" s="414"/>
      <c r="CT18" s="385">
        <v>11</v>
      </c>
      <c r="CU18" s="386"/>
      <c r="CV18" s="386"/>
      <c r="CW18" s="386"/>
      <c r="CX18" s="386"/>
      <c r="CY18" s="386"/>
      <c r="CZ18" s="386"/>
      <c r="DA18" s="387"/>
      <c r="DB18" s="385" t="s">
        <v>112</v>
      </c>
      <c r="DC18" s="386"/>
      <c r="DD18" s="386"/>
      <c r="DE18" s="386"/>
      <c r="DF18" s="386"/>
      <c r="DG18" s="386"/>
      <c r="DH18" s="386"/>
      <c r="DI18" s="387"/>
      <c r="DJ18" s="139"/>
      <c r="DK18" s="139"/>
      <c r="DL18" s="139"/>
      <c r="DM18" s="139"/>
      <c r="DN18" s="139"/>
      <c r="DO18" s="139"/>
    </row>
    <row r="19" spans="1:119" ht="18.75" customHeight="1" thickBot="1" x14ac:dyDescent="0.2">
      <c r="A19" s="140"/>
      <c r="B19" s="477" t="s">
        <v>144</v>
      </c>
      <c r="C19" s="478"/>
      <c r="D19" s="478"/>
      <c r="E19" s="479"/>
      <c r="F19" s="479"/>
      <c r="G19" s="479"/>
      <c r="H19" s="479"/>
      <c r="I19" s="479"/>
      <c r="J19" s="479"/>
      <c r="K19" s="479"/>
      <c r="L19" s="485">
        <v>25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13627537</v>
      </c>
      <c r="BO19" s="416"/>
      <c r="BP19" s="416"/>
      <c r="BQ19" s="416"/>
      <c r="BR19" s="416"/>
      <c r="BS19" s="416"/>
      <c r="BT19" s="416"/>
      <c r="BU19" s="417"/>
      <c r="BV19" s="415">
        <v>14074189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146</v>
      </c>
      <c r="C20" s="478"/>
      <c r="D20" s="478"/>
      <c r="E20" s="479"/>
      <c r="F20" s="479"/>
      <c r="G20" s="479"/>
      <c r="H20" s="479"/>
      <c r="I20" s="479"/>
      <c r="J20" s="479"/>
      <c r="K20" s="479"/>
      <c r="L20" s="485">
        <v>9594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19956214</v>
      </c>
      <c r="BO23" s="416"/>
      <c r="BP23" s="416"/>
      <c r="BQ23" s="416"/>
      <c r="BR23" s="416"/>
      <c r="BS23" s="416"/>
      <c r="BT23" s="416"/>
      <c r="BU23" s="417"/>
      <c r="BV23" s="415">
        <v>20376768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155</v>
      </c>
      <c r="F24" s="389"/>
      <c r="G24" s="389"/>
      <c r="H24" s="389"/>
      <c r="I24" s="389"/>
      <c r="J24" s="389"/>
      <c r="K24" s="390"/>
      <c r="L24" s="391">
        <v>1</v>
      </c>
      <c r="M24" s="392"/>
      <c r="N24" s="392"/>
      <c r="O24" s="392"/>
      <c r="P24" s="393"/>
      <c r="Q24" s="391">
        <v>6800</v>
      </c>
      <c r="R24" s="392"/>
      <c r="S24" s="392"/>
      <c r="T24" s="392"/>
      <c r="U24" s="392"/>
      <c r="V24" s="393"/>
      <c r="W24" s="457"/>
      <c r="X24" s="448"/>
      <c r="Y24" s="449"/>
      <c r="Z24" s="388" t="s">
        <v>156</v>
      </c>
      <c r="AA24" s="389"/>
      <c r="AB24" s="389"/>
      <c r="AC24" s="389"/>
      <c r="AD24" s="389"/>
      <c r="AE24" s="389"/>
      <c r="AF24" s="389"/>
      <c r="AG24" s="390"/>
      <c r="AH24" s="391">
        <v>355</v>
      </c>
      <c r="AI24" s="392"/>
      <c r="AJ24" s="392"/>
      <c r="AK24" s="392"/>
      <c r="AL24" s="393"/>
      <c r="AM24" s="391">
        <v>1117895</v>
      </c>
      <c r="AN24" s="392"/>
      <c r="AO24" s="392"/>
      <c r="AP24" s="392"/>
      <c r="AQ24" s="392"/>
      <c r="AR24" s="393"/>
      <c r="AS24" s="391">
        <v>3149</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15254465</v>
      </c>
      <c r="BO24" s="416"/>
      <c r="BP24" s="416"/>
      <c r="BQ24" s="416"/>
      <c r="BR24" s="416"/>
      <c r="BS24" s="416"/>
      <c r="BT24" s="416"/>
      <c r="BU24" s="417"/>
      <c r="BV24" s="415">
        <v>15453935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158</v>
      </c>
      <c r="F25" s="389"/>
      <c r="G25" s="389"/>
      <c r="H25" s="389"/>
      <c r="I25" s="389"/>
      <c r="J25" s="389"/>
      <c r="K25" s="390"/>
      <c r="L25" s="391">
        <v>1</v>
      </c>
      <c r="M25" s="392"/>
      <c r="N25" s="392"/>
      <c r="O25" s="392"/>
      <c r="P25" s="393"/>
      <c r="Q25" s="391">
        <v>5550</v>
      </c>
      <c r="R25" s="392"/>
      <c r="S25" s="392"/>
      <c r="T25" s="392"/>
      <c r="U25" s="392"/>
      <c r="V25" s="393"/>
      <c r="W25" s="457"/>
      <c r="X25" s="448"/>
      <c r="Y25" s="449"/>
      <c r="Z25" s="388" t="s">
        <v>159</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799919</v>
      </c>
      <c r="BO25" s="411"/>
      <c r="BP25" s="411"/>
      <c r="BQ25" s="411"/>
      <c r="BR25" s="411"/>
      <c r="BS25" s="411"/>
      <c r="BT25" s="411"/>
      <c r="BU25" s="412"/>
      <c r="BV25" s="410">
        <v>382888</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161</v>
      </c>
      <c r="F26" s="389"/>
      <c r="G26" s="389"/>
      <c r="H26" s="389"/>
      <c r="I26" s="389"/>
      <c r="J26" s="389"/>
      <c r="K26" s="390"/>
      <c r="L26" s="391">
        <v>1</v>
      </c>
      <c r="M26" s="392"/>
      <c r="N26" s="392"/>
      <c r="O26" s="392"/>
      <c r="P26" s="393"/>
      <c r="Q26" s="391">
        <v>5310</v>
      </c>
      <c r="R26" s="392"/>
      <c r="S26" s="392"/>
      <c r="T26" s="392"/>
      <c r="U26" s="392"/>
      <c r="V26" s="393"/>
      <c r="W26" s="457"/>
      <c r="X26" s="448"/>
      <c r="Y26" s="449"/>
      <c r="Z26" s="388" t="s">
        <v>162</v>
      </c>
      <c r="AA26" s="470"/>
      <c r="AB26" s="470"/>
      <c r="AC26" s="470"/>
      <c r="AD26" s="470"/>
      <c r="AE26" s="470"/>
      <c r="AF26" s="470"/>
      <c r="AG26" s="471"/>
      <c r="AH26" s="391">
        <v>15</v>
      </c>
      <c r="AI26" s="392"/>
      <c r="AJ26" s="392"/>
      <c r="AK26" s="392"/>
      <c r="AL26" s="393"/>
      <c r="AM26" s="391">
        <v>44085</v>
      </c>
      <c r="AN26" s="392"/>
      <c r="AO26" s="392"/>
      <c r="AP26" s="392"/>
      <c r="AQ26" s="392"/>
      <c r="AR26" s="393"/>
      <c r="AS26" s="391">
        <v>2939</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3750</v>
      </c>
      <c r="R27" s="392"/>
      <c r="S27" s="392"/>
      <c r="T27" s="392"/>
      <c r="U27" s="392"/>
      <c r="V27" s="393"/>
      <c r="W27" s="457"/>
      <c r="X27" s="448"/>
      <c r="Y27" s="449"/>
      <c r="Z27" s="388" t="s">
        <v>165</v>
      </c>
      <c r="AA27" s="389"/>
      <c r="AB27" s="389"/>
      <c r="AC27" s="389"/>
      <c r="AD27" s="389"/>
      <c r="AE27" s="389"/>
      <c r="AF27" s="389"/>
      <c r="AG27" s="390"/>
      <c r="AH27" s="391">
        <v>4</v>
      </c>
      <c r="AI27" s="392"/>
      <c r="AJ27" s="392"/>
      <c r="AK27" s="392"/>
      <c r="AL27" s="393"/>
      <c r="AM27" s="391">
        <v>16864</v>
      </c>
      <c r="AN27" s="392"/>
      <c r="AO27" s="392"/>
      <c r="AP27" s="392"/>
      <c r="AQ27" s="392"/>
      <c r="AR27" s="393"/>
      <c r="AS27" s="391">
        <v>4216</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t="s">
        <v>122</v>
      </c>
      <c r="BO27" s="419"/>
      <c r="BP27" s="419"/>
      <c r="BQ27" s="419"/>
      <c r="BR27" s="419"/>
      <c r="BS27" s="419"/>
      <c r="BT27" s="419"/>
      <c r="BU27" s="420"/>
      <c r="BV27" s="418" t="s">
        <v>122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3280</v>
      </c>
      <c r="R28" s="392"/>
      <c r="S28" s="392"/>
      <c r="T28" s="392"/>
      <c r="U28" s="392"/>
      <c r="V28" s="393"/>
      <c r="W28" s="457"/>
      <c r="X28" s="448"/>
      <c r="Y28" s="449"/>
      <c r="Z28" s="388" t="s">
        <v>168</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2708731</v>
      </c>
      <c r="BO28" s="411"/>
      <c r="BP28" s="411"/>
      <c r="BQ28" s="411"/>
      <c r="BR28" s="411"/>
      <c r="BS28" s="411"/>
      <c r="BT28" s="411"/>
      <c r="BU28" s="412"/>
      <c r="BV28" s="410">
        <v>2633255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17</v>
      </c>
      <c r="M29" s="392"/>
      <c r="N29" s="392"/>
      <c r="O29" s="392"/>
      <c r="P29" s="393"/>
      <c r="Q29" s="391">
        <v>3120</v>
      </c>
      <c r="R29" s="392"/>
      <c r="S29" s="392"/>
      <c r="T29" s="392"/>
      <c r="U29" s="392"/>
      <c r="V29" s="393"/>
      <c r="W29" s="458"/>
      <c r="X29" s="459"/>
      <c r="Y29" s="460"/>
      <c r="Z29" s="388" t="s">
        <v>172</v>
      </c>
      <c r="AA29" s="389"/>
      <c r="AB29" s="389"/>
      <c r="AC29" s="389"/>
      <c r="AD29" s="389"/>
      <c r="AE29" s="389"/>
      <c r="AF29" s="389"/>
      <c r="AG29" s="390"/>
      <c r="AH29" s="391">
        <v>359</v>
      </c>
      <c r="AI29" s="392"/>
      <c r="AJ29" s="392"/>
      <c r="AK29" s="392"/>
      <c r="AL29" s="393"/>
      <c r="AM29" s="391">
        <v>1134759</v>
      </c>
      <c r="AN29" s="392"/>
      <c r="AO29" s="392"/>
      <c r="AP29" s="392"/>
      <c r="AQ29" s="392"/>
      <c r="AR29" s="393"/>
      <c r="AS29" s="391">
        <v>3161</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1050</v>
      </c>
      <c r="BO29" s="416"/>
      <c r="BP29" s="416"/>
      <c r="BQ29" s="416"/>
      <c r="BR29" s="416"/>
      <c r="BS29" s="416"/>
      <c r="BT29" s="416"/>
      <c r="BU29" s="417"/>
      <c r="BV29" s="415">
        <v>1050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96.3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1626826</v>
      </c>
      <c r="BO30" s="419"/>
      <c r="BP30" s="419"/>
      <c r="BQ30" s="419"/>
      <c r="BR30" s="419"/>
      <c r="BS30" s="419"/>
      <c r="BT30" s="419"/>
      <c r="BU30" s="420"/>
      <c r="BV30" s="418">
        <v>1668914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仙北市国民健康保険特別会計（事業勘定）</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IF('各会計、関係団体の財政状況及び健全化判断比率'!B33="","",'各会計、関係団体の財政状況及び健全化判断比率'!B33)</f>
        <v>仙北市病院事業会計</v>
      </c>
      <c r="AP34" s="374"/>
      <c r="AQ34" s="374"/>
      <c r="AR34" s="374"/>
      <c r="AS34" s="374"/>
      <c r="AT34" s="374"/>
      <c r="AU34" s="374"/>
      <c r="AV34" s="374"/>
      <c r="AW34" s="374"/>
      <c r="AX34" s="374"/>
      <c r="AY34" s="374"/>
      <c r="AZ34" s="374"/>
      <c r="BA34" s="374"/>
      <c r="BB34" s="374"/>
      <c r="BC34" s="374"/>
      <c r="BD34" s="167"/>
      <c r="BE34" s="375">
        <f>IF(BG34="","",MAX(C34:D43,U34:V43,AM34:AN43)+1)</f>
        <v>11</v>
      </c>
      <c r="BF34" s="375"/>
      <c r="BG34" s="374" t="str">
        <f>IF('各会計、関係団体の財政状況及び健全化判断比率'!B36="","",'各会計、関係団体の財政状況及び健全化判断比率'!B36)</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15</v>
      </c>
      <c r="BX34" s="375"/>
      <c r="BY34" s="374" t="str">
        <f>IF('各会計、関係団体の財政状況及び健全化判断比率'!B68="","",'各会計、関係団体の財政状況及び健全化判断比率'!B68)</f>
        <v>秋田県市町村総合事務組合（一般会計）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22</v>
      </c>
      <c r="CP34" s="375"/>
      <c r="CQ34" s="374" t="str">
        <f>IF('各会計、関係団体の財政状況及び健全化判断比率'!BS7="","",'各会計、関係団体の財政状況及び健全化判断比率'!BS7)</f>
        <v>株式会社花葉館</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集中管理特別会計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仙北市国民健康保険特別会計（田沢診療施設勘定）</v>
      </c>
      <c r="X35" s="374"/>
      <c r="Y35" s="374"/>
      <c r="Z35" s="374"/>
      <c r="AA35" s="374"/>
      <c r="AB35" s="374"/>
      <c r="AC35" s="374"/>
      <c r="AD35" s="374"/>
      <c r="AE35" s="374"/>
      <c r="AF35" s="374"/>
      <c r="AG35" s="374"/>
      <c r="AH35" s="374"/>
      <c r="AI35" s="374"/>
      <c r="AJ35" s="374"/>
      <c r="AK35" s="374"/>
      <c r="AL35" s="167"/>
      <c r="AM35" s="375">
        <f t="shared" ref="AM35:AM43" si="0">IF(AO35="","",AM34+1)</f>
        <v>9</v>
      </c>
      <c r="AN35" s="375"/>
      <c r="AO35" s="374" t="str">
        <f>IF('各会計、関係団体の財政状況及び健全化判断比率'!B34="","",'各会計、関係団体の財政状況及び健全化判断比率'!B34)</f>
        <v>仙北市水道事業会計</v>
      </c>
      <c r="AP35" s="374"/>
      <c r="AQ35" s="374"/>
      <c r="AR35" s="374"/>
      <c r="AS35" s="374"/>
      <c r="AT35" s="374"/>
      <c r="AU35" s="374"/>
      <c r="AV35" s="374"/>
      <c r="AW35" s="374"/>
      <c r="AX35" s="374"/>
      <c r="AY35" s="374"/>
      <c r="AZ35" s="374"/>
      <c r="BA35" s="374"/>
      <c r="BB35" s="374"/>
      <c r="BC35" s="374"/>
      <c r="BD35" s="167"/>
      <c r="BE35" s="375">
        <f t="shared" ref="BE35:BE43" si="1">IF(BG35="","",BE34+1)</f>
        <v>12</v>
      </c>
      <c r="BF35" s="375"/>
      <c r="BG35" s="374" t="str">
        <f>IF('各会計、関係団体の財政状況及び健全化判断比率'!B37="","",'各会計、関係団体の財政状況及び健全化判断比率'!B37)</f>
        <v>下水道事業特別会計</v>
      </c>
      <c r="BH35" s="374"/>
      <c r="BI35" s="374"/>
      <c r="BJ35" s="374"/>
      <c r="BK35" s="374"/>
      <c r="BL35" s="374"/>
      <c r="BM35" s="374"/>
      <c r="BN35" s="374"/>
      <c r="BO35" s="374"/>
      <c r="BP35" s="374"/>
      <c r="BQ35" s="374"/>
      <c r="BR35" s="374"/>
      <c r="BS35" s="374"/>
      <c r="BT35" s="374"/>
      <c r="BU35" s="374"/>
      <c r="BV35" s="167"/>
      <c r="BW35" s="375">
        <f t="shared" ref="BW35:BW43" si="2">IF(BY35="","",BW34+1)</f>
        <v>16</v>
      </c>
      <c r="BX35" s="375"/>
      <c r="BY35" s="374" t="str">
        <f>IF('各会計、関係団体の財政状況及び健全化判断比率'!B69="","",'各会計、関係団体の財政状況及び健全化判断比率'!B69)</f>
        <v>秋田県市町村総合事務組合（交通災害共済事業等特別会計）</v>
      </c>
      <c r="BZ35" s="374"/>
      <c r="CA35" s="374"/>
      <c r="CB35" s="374"/>
      <c r="CC35" s="374"/>
      <c r="CD35" s="374"/>
      <c r="CE35" s="374"/>
      <c r="CF35" s="374"/>
      <c r="CG35" s="374"/>
      <c r="CH35" s="374"/>
      <c r="CI35" s="374"/>
      <c r="CJ35" s="374"/>
      <c r="CK35" s="374"/>
      <c r="CL35" s="374"/>
      <c r="CM35" s="374"/>
      <c r="CN35" s="167"/>
      <c r="CO35" s="375">
        <f t="shared" ref="CO35:CO43" si="3">IF(CQ35="","",CO34+1)</f>
        <v>23</v>
      </c>
      <c r="CP35" s="375"/>
      <c r="CQ35" s="374" t="str">
        <f>IF('各会計、関係団体の財政状況及び健全化判断比率'!BS8="","",'各会計、関係団体の財政状況及び健全化判断比率'!BS8)</f>
        <v>株式会社西宮家</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仙北市国民健康保険特別会計（神代診療施設勘定）</v>
      </c>
      <c r="X36" s="374"/>
      <c r="Y36" s="374"/>
      <c r="Z36" s="374"/>
      <c r="AA36" s="374"/>
      <c r="AB36" s="374"/>
      <c r="AC36" s="374"/>
      <c r="AD36" s="374"/>
      <c r="AE36" s="374"/>
      <c r="AF36" s="374"/>
      <c r="AG36" s="374"/>
      <c r="AH36" s="374"/>
      <c r="AI36" s="374"/>
      <c r="AJ36" s="374"/>
      <c r="AK36" s="374"/>
      <c r="AL36" s="167"/>
      <c r="AM36" s="375">
        <f t="shared" si="0"/>
        <v>10</v>
      </c>
      <c r="AN36" s="375"/>
      <c r="AO36" s="374" t="str">
        <f>IF('各会計、関係団体の財政状況及び健全化判断比率'!B35="","",'各会計、関係団体の財政状況及び健全化判断比率'!B35)</f>
        <v>仙北市温泉事業会計</v>
      </c>
      <c r="AP36" s="374"/>
      <c r="AQ36" s="374"/>
      <c r="AR36" s="374"/>
      <c r="AS36" s="374"/>
      <c r="AT36" s="374"/>
      <c r="AU36" s="374"/>
      <c r="AV36" s="374"/>
      <c r="AW36" s="374"/>
      <c r="AX36" s="374"/>
      <c r="AY36" s="374"/>
      <c r="AZ36" s="374"/>
      <c r="BA36" s="374"/>
      <c r="BB36" s="374"/>
      <c r="BC36" s="374"/>
      <c r="BD36" s="167"/>
      <c r="BE36" s="375">
        <f t="shared" si="1"/>
        <v>13</v>
      </c>
      <c r="BF36" s="375"/>
      <c r="BG36" s="374" t="str">
        <f>IF('各会計、関係団体の財政状況及び健全化判断比率'!B38="","",'各会計、関係団体の財政状況及び健全化判断比率'!B38)</f>
        <v>集落排水事業特別会計</v>
      </c>
      <c r="BH36" s="374"/>
      <c r="BI36" s="374"/>
      <c r="BJ36" s="374"/>
      <c r="BK36" s="374"/>
      <c r="BL36" s="374"/>
      <c r="BM36" s="374"/>
      <c r="BN36" s="374"/>
      <c r="BO36" s="374"/>
      <c r="BP36" s="374"/>
      <c r="BQ36" s="374"/>
      <c r="BR36" s="374"/>
      <c r="BS36" s="374"/>
      <c r="BT36" s="374"/>
      <c r="BU36" s="374"/>
      <c r="BV36" s="167"/>
      <c r="BW36" s="375">
        <f t="shared" si="2"/>
        <v>17</v>
      </c>
      <c r="BX36" s="375"/>
      <c r="BY36" s="374" t="str">
        <f>IF('各会計、関係団体の財政状況及び健全化判断比率'!B70="","",'各会計、関係団体の財政状況及び健全化判断比率'!B70)</f>
        <v>秋田県市町村会館管理組合（一般会計）</v>
      </c>
      <c r="BZ36" s="374"/>
      <c r="CA36" s="374"/>
      <c r="CB36" s="374"/>
      <c r="CC36" s="374"/>
      <c r="CD36" s="374"/>
      <c r="CE36" s="374"/>
      <c r="CF36" s="374"/>
      <c r="CG36" s="374"/>
      <c r="CH36" s="374"/>
      <c r="CI36" s="374"/>
      <c r="CJ36" s="374"/>
      <c r="CK36" s="374"/>
      <c r="CL36" s="374"/>
      <c r="CM36" s="374"/>
      <c r="CN36" s="167"/>
      <c r="CO36" s="375">
        <f t="shared" si="3"/>
        <v>24</v>
      </c>
      <c r="CP36" s="375"/>
      <c r="CQ36" s="374" t="str">
        <f>IF('各会計、関係団体の財政状況及び健全化判断比率'!BS9="","",'各会計、関係団体の財政状況及び健全化判断比率'!BS9)</f>
        <v>玉川ダム湖総合開発株式会社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仙北市後期高齢者医療特別会計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14</v>
      </c>
      <c r="BF37" s="375"/>
      <c r="BG37" s="374" t="str">
        <f>IF('各会計、関係団体の財政状況及び健全化判断比率'!B39="","",'各会計、関係団体の財政状況及び健全化判断比率'!B39)</f>
        <v>浄化槽事業特別会計</v>
      </c>
      <c r="BH37" s="374"/>
      <c r="BI37" s="374"/>
      <c r="BJ37" s="374"/>
      <c r="BK37" s="374"/>
      <c r="BL37" s="374"/>
      <c r="BM37" s="374"/>
      <c r="BN37" s="374"/>
      <c r="BO37" s="374"/>
      <c r="BP37" s="374"/>
      <c r="BQ37" s="374"/>
      <c r="BR37" s="374"/>
      <c r="BS37" s="374"/>
      <c r="BT37" s="374"/>
      <c r="BU37" s="374"/>
      <c r="BV37" s="167"/>
      <c r="BW37" s="375">
        <f t="shared" si="2"/>
        <v>18</v>
      </c>
      <c r="BX37" s="375"/>
      <c r="BY37" s="374" t="str">
        <f>IF('各会計、関係団体の財政状況及び健全化判断比率'!B71="","",'各会計、関係団体の財政状況及び健全化判断比率'!B71)</f>
        <v>秋田県後期高齢者医療広域連合（一般会計）</v>
      </c>
      <c r="BZ37" s="374"/>
      <c r="CA37" s="374"/>
      <c r="CB37" s="374"/>
      <c r="CC37" s="374"/>
      <c r="CD37" s="374"/>
      <c r="CE37" s="374"/>
      <c r="CF37" s="374"/>
      <c r="CG37" s="374"/>
      <c r="CH37" s="374"/>
      <c r="CI37" s="374"/>
      <c r="CJ37" s="374"/>
      <c r="CK37" s="374"/>
      <c r="CL37" s="374"/>
      <c r="CM37" s="374"/>
      <c r="CN37" s="167"/>
      <c r="CO37" s="375">
        <f t="shared" si="3"/>
        <v>25</v>
      </c>
      <c r="CP37" s="375"/>
      <c r="CQ37" s="374" t="str">
        <f>IF('各会計、関係団体の財政状況及び健全化判断比率'!BS10="","",'各会計、関係団体の財政状況及び健全化判断比率'!BS10)</f>
        <v>株式会社アロマ田沢湖</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7</v>
      </c>
      <c r="V38" s="375"/>
      <c r="W38" s="374" t="str">
        <f>IF('各会計、関係団体の財政状況及び健全化判断比率'!B32="","",'各会計、関係団体の財政状況及び健全化判断比率'!B32)</f>
        <v>仙北市介護保険特別会計（介護サービス事業）</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19</v>
      </c>
      <c r="BX38" s="375"/>
      <c r="BY38" s="374" t="str">
        <f>IF('各会計、関係団体の財政状況及び健全化判断比率'!B72="","",'各会計、関係団体の財政状況及び健全化判断比率'!B72)</f>
        <v>秋田県後期高齢者医療広域連合（後期高齢者医療特別会計）</v>
      </c>
      <c r="BZ38" s="374"/>
      <c r="CA38" s="374"/>
      <c r="CB38" s="374"/>
      <c r="CC38" s="374"/>
      <c r="CD38" s="374"/>
      <c r="CE38" s="374"/>
      <c r="CF38" s="374"/>
      <c r="CG38" s="374"/>
      <c r="CH38" s="374"/>
      <c r="CI38" s="374"/>
      <c r="CJ38" s="374"/>
      <c r="CK38" s="374"/>
      <c r="CL38" s="374"/>
      <c r="CM38" s="374"/>
      <c r="CN38" s="167"/>
      <c r="CO38" s="375">
        <f t="shared" si="3"/>
        <v>26</v>
      </c>
      <c r="CP38" s="375"/>
      <c r="CQ38" s="374" t="str">
        <f>IF('各会計、関係団体の財政状況及び健全化判断比率'!BS11="","",'各会計、関係団体の財政状況及び健全化判断比率'!BS11)</f>
        <v>株式会社西木村総合公社</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20</v>
      </c>
      <c r="BX39" s="375"/>
      <c r="BY39" s="374" t="str">
        <f>IF('各会計、関係団体の財政状況及び健全化判断比率'!B73="","",'各会計、関係団体の財政状況及び健全化判断比率'!B73)</f>
        <v>大曲仙北広域市町村圏組合（一般会計）</v>
      </c>
      <c r="BZ39" s="374"/>
      <c r="CA39" s="374"/>
      <c r="CB39" s="374"/>
      <c r="CC39" s="374"/>
      <c r="CD39" s="374"/>
      <c r="CE39" s="374"/>
      <c r="CF39" s="374"/>
      <c r="CG39" s="374"/>
      <c r="CH39" s="374"/>
      <c r="CI39" s="374"/>
      <c r="CJ39" s="374"/>
      <c r="CK39" s="374"/>
      <c r="CL39" s="374"/>
      <c r="CM39" s="374"/>
      <c r="CN39" s="167"/>
      <c r="CO39" s="375">
        <f t="shared" si="3"/>
        <v>27</v>
      </c>
      <c r="CP39" s="375"/>
      <c r="CQ39" s="374" t="str">
        <f>IF('各会計、関係団体の財政状況及び健全化判断比率'!BS12="","",'各会計、関係団体の財政状況及び健全化判断比率'!BS12)</f>
        <v>秋田内陸縦貫鉄道株式会社</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21</v>
      </c>
      <c r="BX40" s="375"/>
      <c r="BY40" s="374" t="str">
        <f>IF('各会計、関係団体の財政状況及び健全化判断比率'!B74="","",'各会計、関係団体の財政状況及び健全化判断比率'!B74)</f>
        <v>大曲仙北広域市町村圏組合（介護保険特別会計）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4" t="s">
        <v>535</v>
      </c>
      <c r="D34" s="1184"/>
      <c r="E34" s="1185"/>
      <c r="F34" s="32" t="s">
        <v>536</v>
      </c>
      <c r="G34" s="33" t="s">
        <v>537</v>
      </c>
      <c r="H34" s="33" t="s">
        <v>538</v>
      </c>
      <c r="I34" s="33" t="s">
        <v>539</v>
      </c>
      <c r="J34" s="34" t="s">
        <v>540</v>
      </c>
      <c r="K34" s="22"/>
      <c r="L34" s="22"/>
      <c r="M34" s="22"/>
      <c r="N34" s="22"/>
      <c r="O34" s="22"/>
      <c r="P34" s="22"/>
    </row>
    <row r="35" spans="1:16" ht="39" customHeight="1" x14ac:dyDescent="0.15">
      <c r="A35" s="22"/>
      <c r="B35" s="35"/>
      <c r="C35" s="1178" t="s">
        <v>541</v>
      </c>
      <c r="D35" s="1179"/>
      <c r="E35" s="1180"/>
      <c r="F35" s="36">
        <v>0</v>
      </c>
      <c r="G35" s="37">
        <v>0</v>
      </c>
      <c r="H35" s="37">
        <v>0</v>
      </c>
      <c r="I35" s="37">
        <v>0</v>
      </c>
      <c r="J35" s="38" t="s">
        <v>542</v>
      </c>
      <c r="K35" s="22"/>
      <c r="L35" s="22"/>
      <c r="M35" s="22"/>
      <c r="N35" s="22"/>
      <c r="O35" s="22"/>
      <c r="P35" s="22"/>
    </row>
    <row r="36" spans="1:16" ht="39" customHeight="1" x14ac:dyDescent="0.15">
      <c r="A36" s="22"/>
      <c r="B36" s="35"/>
      <c r="C36" s="1178" t="s">
        <v>543</v>
      </c>
      <c r="D36" s="1179"/>
      <c r="E36" s="1180"/>
      <c r="F36" s="36">
        <v>3.52</v>
      </c>
      <c r="G36" s="37">
        <v>3.88</v>
      </c>
      <c r="H36" s="37">
        <v>4.24</v>
      </c>
      <c r="I36" s="37">
        <v>4.68</v>
      </c>
      <c r="J36" s="38">
        <v>4.95</v>
      </c>
      <c r="K36" s="22"/>
      <c r="L36" s="22"/>
      <c r="M36" s="22"/>
      <c r="N36" s="22"/>
      <c r="O36" s="22"/>
      <c r="P36" s="22"/>
    </row>
    <row r="37" spans="1:16" ht="39" customHeight="1" x14ac:dyDescent="0.15">
      <c r="A37" s="22"/>
      <c r="B37" s="35"/>
      <c r="C37" s="1178" t="s">
        <v>544</v>
      </c>
      <c r="D37" s="1179"/>
      <c r="E37" s="1180"/>
      <c r="F37" s="36">
        <v>2.85</v>
      </c>
      <c r="G37" s="37">
        <v>3.4</v>
      </c>
      <c r="H37" s="37">
        <v>2.96</v>
      </c>
      <c r="I37" s="37">
        <v>4.32</v>
      </c>
      <c r="J37" s="38">
        <v>2.1800000000000002</v>
      </c>
      <c r="K37" s="22"/>
      <c r="L37" s="22"/>
      <c r="M37" s="22"/>
      <c r="N37" s="22"/>
      <c r="O37" s="22"/>
      <c r="P37" s="22"/>
    </row>
    <row r="38" spans="1:16" ht="39" customHeight="1" x14ac:dyDescent="0.15">
      <c r="A38" s="22"/>
      <c r="B38" s="35"/>
      <c r="C38" s="1178" t="s">
        <v>545</v>
      </c>
      <c r="D38" s="1179"/>
      <c r="E38" s="1180"/>
      <c r="F38" s="36">
        <v>2.25</v>
      </c>
      <c r="G38" s="37">
        <v>1.1599999999999999</v>
      </c>
      <c r="H38" s="37">
        <v>0.83</v>
      </c>
      <c r="I38" s="37">
        <v>1.02</v>
      </c>
      <c r="J38" s="38">
        <v>1.7</v>
      </c>
      <c r="K38" s="22"/>
      <c r="L38" s="22"/>
      <c r="M38" s="22"/>
      <c r="N38" s="22"/>
      <c r="O38" s="22"/>
      <c r="P38" s="22"/>
    </row>
    <row r="39" spans="1:16" ht="39" customHeight="1" x14ac:dyDescent="0.15">
      <c r="A39" s="22"/>
      <c r="B39" s="35"/>
      <c r="C39" s="1178" t="s">
        <v>546</v>
      </c>
      <c r="D39" s="1179"/>
      <c r="E39" s="1180"/>
      <c r="F39" s="36">
        <v>1.38</v>
      </c>
      <c r="G39" s="37">
        <v>1.33</v>
      </c>
      <c r="H39" s="37">
        <v>1.17</v>
      </c>
      <c r="I39" s="37">
        <v>0.93</v>
      </c>
      <c r="J39" s="38">
        <v>0.5</v>
      </c>
      <c r="K39" s="22"/>
      <c r="L39" s="22"/>
      <c r="M39" s="22"/>
      <c r="N39" s="22"/>
      <c r="O39" s="22"/>
      <c r="P39" s="22"/>
    </row>
    <row r="40" spans="1:16" ht="39" customHeight="1" x14ac:dyDescent="0.15">
      <c r="A40" s="22"/>
      <c r="B40" s="35"/>
      <c r="C40" s="1178" t="s">
        <v>547</v>
      </c>
      <c r="D40" s="1179"/>
      <c r="E40" s="1180"/>
      <c r="F40" s="36">
        <v>0.3</v>
      </c>
      <c r="G40" s="37">
        <v>0.32</v>
      </c>
      <c r="H40" s="37">
        <v>0.28999999999999998</v>
      </c>
      <c r="I40" s="37">
        <v>0.19</v>
      </c>
      <c r="J40" s="38">
        <v>0.08</v>
      </c>
      <c r="K40" s="22"/>
      <c r="L40" s="22"/>
      <c r="M40" s="22"/>
      <c r="N40" s="22"/>
      <c r="O40" s="22"/>
      <c r="P40" s="22"/>
    </row>
    <row r="41" spans="1:16" ht="39" customHeight="1" x14ac:dyDescent="0.15">
      <c r="A41" s="22"/>
      <c r="B41" s="35"/>
      <c r="C41" s="1178" t="s">
        <v>548</v>
      </c>
      <c r="D41" s="1179"/>
      <c r="E41" s="1180"/>
      <c r="F41" s="36">
        <v>0.01</v>
      </c>
      <c r="G41" s="37">
        <v>0</v>
      </c>
      <c r="H41" s="37">
        <v>0.01</v>
      </c>
      <c r="I41" s="37">
        <v>0</v>
      </c>
      <c r="J41" s="38">
        <v>0</v>
      </c>
      <c r="K41" s="22"/>
      <c r="L41" s="22"/>
      <c r="M41" s="22"/>
      <c r="N41" s="22"/>
      <c r="O41" s="22"/>
      <c r="P41" s="22"/>
    </row>
    <row r="42" spans="1:16" ht="39" customHeight="1" x14ac:dyDescent="0.15">
      <c r="A42" s="22"/>
      <c r="B42" s="39"/>
      <c r="C42" s="1178" t="s">
        <v>549</v>
      </c>
      <c r="D42" s="1179"/>
      <c r="E42" s="1180"/>
      <c r="F42" s="36" t="s">
        <v>487</v>
      </c>
      <c r="G42" s="37" t="s">
        <v>487</v>
      </c>
      <c r="H42" s="37" t="s">
        <v>487</v>
      </c>
      <c r="I42" s="37" t="s">
        <v>487</v>
      </c>
      <c r="J42" s="38" t="s">
        <v>487</v>
      </c>
      <c r="K42" s="22"/>
      <c r="L42" s="22"/>
      <c r="M42" s="22"/>
      <c r="N42" s="22"/>
      <c r="O42" s="22"/>
      <c r="P42" s="22"/>
    </row>
    <row r="43" spans="1:16" ht="39" customHeight="1" thickBot="1" x14ac:dyDescent="0.2">
      <c r="A43" s="22"/>
      <c r="B43" s="40"/>
      <c r="C43" s="1181" t="s">
        <v>550</v>
      </c>
      <c r="D43" s="1182"/>
      <c r="E43" s="1183"/>
      <c r="F43" s="41">
        <v>7.0000000000000007E-2</v>
      </c>
      <c r="G43" s="42">
        <v>0.01</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3116</v>
      </c>
      <c r="L45" s="60">
        <v>2815</v>
      </c>
      <c r="M45" s="60">
        <v>2779</v>
      </c>
      <c r="N45" s="60">
        <v>2487</v>
      </c>
      <c r="O45" s="61">
        <v>2291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487</v>
      </c>
      <c r="L46" s="64" t="s">
        <v>487</v>
      </c>
      <c r="M46" s="64" t="s">
        <v>487</v>
      </c>
      <c r="N46" s="64" t="s">
        <v>487</v>
      </c>
      <c r="O46" s="65" t="s">
        <v>487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487</v>
      </c>
      <c r="L47" s="64" t="s">
        <v>487</v>
      </c>
      <c r="M47" s="64" t="s">
        <v>487</v>
      </c>
      <c r="N47" s="64" t="s">
        <v>487</v>
      </c>
      <c r="O47" s="65" t="s">
        <v>487</v>
      </c>
      <c r="P47" s="48"/>
      <c r="Q47" s="48"/>
      <c r="R47" s="48"/>
      <c r="S47" s="48"/>
      <c r="T47" s="48"/>
      <c r="U47" s="48"/>
    </row>
    <row r="48" spans="1:21" ht="30.75" customHeight="1" x14ac:dyDescent="0.15">
      <c r="A48" s="48"/>
      <c r="B48" s="1196"/>
      <c r="C48" s="1197"/>
      <c r="D48" s="62"/>
      <c r="E48" s="1188" t="s">
        <v>15</v>
      </c>
      <c r="F48" s="1188"/>
      <c r="G48" s="1188"/>
      <c r="H48" s="1188"/>
      <c r="I48" s="1188"/>
      <c r="J48" s="1189"/>
      <c r="K48" s="63">
        <v>798</v>
      </c>
      <c r="L48" s="64">
        <v>794</v>
      </c>
      <c r="M48" s="64">
        <v>784</v>
      </c>
      <c r="N48" s="64">
        <v>785</v>
      </c>
      <c r="O48" s="65">
        <v>793</v>
      </c>
      <c r="P48" s="48"/>
      <c r="Q48" s="48"/>
      <c r="R48" s="48"/>
      <c r="S48" s="48"/>
      <c r="T48" s="48"/>
      <c r="U48" s="48"/>
    </row>
    <row r="49" spans="1:21" ht="30.75" customHeight="1" x14ac:dyDescent="0.15">
      <c r="A49" s="48"/>
      <c r="B49" s="1196"/>
      <c r="C49" s="1197"/>
      <c r="D49" s="62"/>
      <c r="E49" s="1188" t="s">
        <v>16</v>
      </c>
      <c r="F49" s="1188"/>
      <c r="G49" s="1188"/>
      <c r="H49" s="1188"/>
      <c r="I49" s="1188"/>
      <c r="J49" s="1189"/>
      <c r="K49" s="63">
        <v>20</v>
      </c>
      <c r="L49" s="64">
        <v>20</v>
      </c>
      <c r="M49" s="64">
        <v>19</v>
      </c>
      <c r="N49" s="64">
        <v>18</v>
      </c>
      <c r="O49" s="65">
        <v>16</v>
      </c>
      <c r="P49" s="48"/>
      <c r="Q49" s="48"/>
      <c r="R49" s="48"/>
      <c r="S49" s="48"/>
      <c r="T49" s="48"/>
      <c r="U49" s="48"/>
    </row>
    <row r="50" spans="1:21" ht="30.75" customHeight="1" x14ac:dyDescent="0.15">
      <c r="A50" s="48"/>
      <c r="B50" s="1196"/>
      <c r="C50" s="1197"/>
      <c r="D50" s="62"/>
      <c r="E50" s="1188" t="s">
        <v>17</v>
      </c>
      <c r="F50" s="1188"/>
      <c r="G50" s="1188"/>
      <c r="H50" s="1188"/>
      <c r="I50" s="1188"/>
      <c r="J50" s="1189"/>
      <c r="K50" s="63">
        <v>14</v>
      </c>
      <c r="L50" s="64">
        <v>25</v>
      </c>
      <c r="M50" s="64">
        <v>23</v>
      </c>
      <c r="N50" s="64">
        <v>23</v>
      </c>
      <c r="O50" s="65">
        <v>22</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2356</v>
      </c>
      <c r="L52" s="64">
        <v>2284</v>
      </c>
      <c r="M52" s="64">
        <v>2416</v>
      </c>
      <c r="N52" s="64">
        <v>2231</v>
      </c>
      <c r="O52" s="65">
        <v>2210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1592</v>
      </c>
      <c r="L53" s="69">
        <v>1370</v>
      </c>
      <c r="M53" s="69">
        <v>1189</v>
      </c>
      <c r="N53" s="69">
        <v>1082</v>
      </c>
      <c r="O53" s="70">
        <v>912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214" t="s">
        <v>24</v>
      </c>
      <c r="C41" s="1215"/>
      <c r="D41" s="81"/>
      <c r="E41" s="1216" t="s">
        <v>25</v>
      </c>
      <c r="F41" s="1216"/>
      <c r="G41" s="1216"/>
      <c r="H41" s="1217"/>
      <c r="I41" s="82">
        <v>22922</v>
      </c>
      <c r="J41" s="83">
        <v>22325</v>
      </c>
      <c r="K41" s="83">
        <v>20830</v>
      </c>
      <c r="L41" s="83">
        <v>20377</v>
      </c>
      <c r="M41" s="84">
        <v>19956</v>
      </c>
    </row>
    <row r="42" spans="2:13" ht="27.75" customHeight="1" x14ac:dyDescent="0.15">
      <c r="B42" s="1204"/>
      <c r="C42" s="1205"/>
      <c r="D42" s="85"/>
      <c r="E42" s="1208" t="s">
        <v>26</v>
      </c>
      <c r="F42" s="1208"/>
      <c r="G42" s="1208"/>
      <c r="H42" s="1209"/>
      <c r="I42" s="86">
        <v>53</v>
      </c>
      <c r="J42" s="87">
        <v>52</v>
      </c>
      <c r="K42" s="87">
        <v>38</v>
      </c>
      <c r="L42" s="87">
        <v>30</v>
      </c>
      <c r="M42" s="88">
        <v>24</v>
      </c>
    </row>
    <row r="43" spans="2:13" ht="27.75" customHeight="1" x14ac:dyDescent="0.15">
      <c r="B43" s="1204"/>
      <c r="C43" s="1205"/>
      <c r="D43" s="85"/>
      <c r="E43" s="1208" t="s">
        <v>27</v>
      </c>
      <c r="F43" s="1208"/>
      <c r="G43" s="1208"/>
      <c r="H43" s="1209"/>
      <c r="I43" s="86">
        <v>10569</v>
      </c>
      <c r="J43" s="87">
        <v>10434</v>
      </c>
      <c r="K43" s="87">
        <v>10606</v>
      </c>
      <c r="L43" s="87">
        <v>12675</v>
      </c>
      <c r="M43" s="88">
        <v>14797</v>
      </c>
    </row>
    <row r="44" spans="2:13" ht="27.75" customHeight="1" x14ac:dyDescent="0.15">
      <c r="B44" s="1204"/>
      <c r="C44" s="1205"/>
      <c r="D44" s="85"/>
      <c r="E44" s="1208" t="s">
        <v>28</v>
      </c>
      <c r="F44" s="1208"/>
      <c r="G44" s="1208"/>
      <c r="H44" s="1209"/>
      <c r="I44" s="86">
        <v>97</v>
      </c>
      <c r="J44" s="87">
        <v>80</v>
      </c>
      <c r="K44" s="87">
        <v>62</v>
      </c>
      <c r="L44" s="87">
        <v>44</v>
      </c>
      <c r="M44" s="88">
        <v>29</v>
      </c>
    </row>
    <row r="45" spans="2:13" ht="27.75" customHeight="1" x14ac:dyDescent="0.15">
      <c r="B45" s="1204"/>
      <c r="C45" s="1205"/>
      <c r="D45" s="85"/>
      <c r="E45" s="1208" t="s">
        <v>29</v>
      </c>
      <c r="F45" s="1208"/>
      <c r="G45" s="1208"/>
      <c r="H45" s="1209"/>
      <c r="I45" s="86">
        <v>4084</v>
      </c>
      <c r="J45" s="87">
        <v>3685</v>
      </c>
      <c r="K45" s="87">
        <v>3442</v>
      </c>
      <c r="L45" s="87">
        <v>2660</v>
      </c>
      <c r="M45" s="88">
        <v>2527</v>
      </c>
    </row>
    <row r="46" spans="2:13" ht="27.75" customHeight="1" x14ac:dyDescent="0.15">
      <c r="B46" s="1204"/>
      <c r="C46" s="1205"/>
      <c r="D46" s="89"/>
      <c r="E46" s="1208" t="s">
        <v>30</v>
      </c>
      <c r="F46" s="1208"/>
      <c r="G46" s="1208"/>
      <c r="H46" s="1209"/>
      <c r="I46" s="86" t="s">
        <v>487</v>
      </c>
      <c r="J46" s="87" t="s">
        <v>487</v>
      </c>
      <c r="K46" s="87" t="s">
        <v>487</v>
      </c>
      <c r="L46" s="87" t="s">
        <v>487</v>
      </c>
      <c r="M46" s="88" t="s">
        <v>487</v>
      </c>
    </row>
    <row r="47" spans="2:13" ht="27.75" customHeight="1" x14ac:dyDescent="0.15">
      <c r="B47" s="1204"/>
      <c r="C47" s="1205"/>
      <c r="D47" s="90"/>
      <c r="E47" s="1218" t="s">
        <v>31</v>
      </c>
      <c r="F47" s="1219"/>
      <c r="G47" s="1219"/>
      <c r="H47" s="1220"/>
      <c r="I47" s="86" t="s">
        <v>487</v>
      </c>
      <c r="J47" s="87" t="s">
        <v>487</v>
      </c>
      <c r="K47" s="87" t="s">
        <v>487</v>
      </c>
      <c r="L47" s="87" t="s">
        <v>487</v>
      </c>
      <c r="M47" s="88" t="s">
        <v>487</v>
      </c>
    </row>
    <row r="48" spans="2:13" ht="27.75" customHeight="1" x14ac:dyDescent="0.15">
      <c r="B48" s="1204"/>
      <c r="C48" s="1205"/>
      <c r="D48" s="85"/>
      <c r="E48" s="1208" t="s">
        <v>32</v>
      </c>
      <c r="F48" s="1208"/>
      <c r="G48" s="1208"/>
      <c r="H48" s="1209"/>
      <c r="I48" s="86" t="s">
        <v>487</v>
      </c>
      <c r="J48" s="87" t="s">
        <v>487</v>
      </c>
      <c r="K48" s="87" t="s">
        <v>487</v>
      </c>
      <c r="L48" s="87" t="s">
        <v>487</v>
      </c>
      <c r="M48" s="88" t="s">
        <v>487</v>
      </c>
    </row>
    <row r="49" spans="2:13" ht="27.75" customHeight="1" x14ac:dyDescent="0.15">
      <c r="B49" s="1206"/>
      <c r="C49" s="1207"/>
      <c r="D49" s="85"/>
      <c r="E49" s="1208" t="s">
        <v>33</v>
      </c>
      <c r="F49" s="1208"/>
      <c r="G49" s="1208"/>
      <c r="H49" s="1209"/>
      <c r="I49" s="86" t="s">
        <v>487</v>
      </c>
      <c r="J49" s="87" t="s">
        <v>487</v>
      </c>
      <c r="K49" s="87" t="s">
        <v>487</v>
      </c>
      <c r="L49" s="87" t="s">
        <v>487</v>
      </c>
      <c r="M49" s="88" t="s">
        <v>487</v>
      </c>
    </row>
    <row r="50" spans="2:13" ht="27.75" customHeight="1" x14ac:dyDescent="0.15">
      <c r="B50" s="1202" t="s">
        <v>34</v>
      </c>
      <c r="C50" s="1203"/>
      <c r="D50" s="91"/>
      <c r="E50" s="1208" t="s">
        <v>35</v>
      </c>
      <c r="F50" s="1208"/>
      <c r="G50" s="1208"/>
      <c r="H50" s="1209"/>
      <c r="I50" s="86">
        <v>3116</v>
      </c>
      <c r="J50" s="87">
        <v>3276</v>
      </c>
      <c r="K50" s="87">
        <v>3142</v>
      </c>
      <c r="L50" s="87">
        <v>3267</v>
      </c>
      <c r="M50" s="88">
        <v>3232</v>
      </c>
    </row>
    <row r="51" spans="2:13" ht="27.75" customHeight="1" x14ac:dyDescent="0.15">
      <c r="B51" s="1204"/>
      <c r="C51" s="1205"/>
      <c r="D51" s="85"/>
      <c r="E51" s="1208" t="s">
        <v>36</v>
      </c>
      <c r="F51" s="1208"/>
      <c r="G51" s="1208"/>
      <c r="H51" s="1209"/>
      <c r="I51" s="86">
        <v>523</v>
      </c>
      <c r="J51" s="87">
        <v>432</v>
      </c>
      <c r="K51" s="87">
        <v>329</v>
      </c>
      <c r="L51" s="87">
        <v>566</v>
      </c>
      <c r="M51" s="88">
        <v>669</v>
      </c>
    </row>
    <row r="52" spans="2:13" ht="27.75" customHeight="1" x14ac:dyDescent="0.15">
      <c r="B52" s="1206"/>
      <c r="C52" s="1207"/>
      <c r="D52" s="85"/>
      <c r="E52" s="1208" t="s">
        <v>37</v>
      </c>
      <c r="F52" s="1208"/>
      <c r="G52" s="1208"/>
      <c r="H52" s="1209"/>
      <c r="I52" s="86">
        <v>22374</v>
      </c>
      <c r="J52" s="87">
        <v>22086</v>
      </c>
      <c r="K52" s="87">
        <v>22535</v>
      </c>
      <c r="L52" s="87">
        <v>23275</v>
      </c>
      <c r="M52" s="88">
        <v>24420</v>
      </c>
    </row>
    <row r="53" spans="2:13" ht="27.75" customHeight="1" thickBot="1" x14ac:dyDescent="0.2">
      <c r="B53" s="1210" t="s">
        <v>21</v>
      </c>
      <c r="C53" s="1211"/>
      <c r="D53" s="92"/>
      <c r="E53" s="1212" t="s">
        <v>38</v>
      </c>
      <c r="F53" s="1212"/>
      <c r="G53" s="1212"/>
      <c r="H53" s="1213"/>
      <c r="I53" s="93">
        <v>11712</v>
      </c>
      <c r="J53" s="94">
        <v>10782</v>
      </c>
      <c r="K53" s="94">
        <v>8972</v>
      </c>
      <c r="L53" s="94">
        <v>8678</v>
      </c>
      <c r="M53" s="95">
        <v>9013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580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580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581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582</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583</v>
      </c>
    </row>
    <row r="50" spans="1:17" x14ac:dyDescent="0.15">
      <c r="B50" s="250"/>
      <c r="C50" s="246"/>
      <c r="D50" s="246"/>
      <c r="E50" s="246"/>
      <c r="F50" s="246"/>
      <c r="G50" s="1230"/>
      <c r="H50" s="1231"/>
      <c r="I50" s="1231"/>
      <c r="J50" s="1232"/>
      <c r="K50" s="356" t="s">
        <v>526</v>
      </c>
      <c r="L50" s="356" t="s">
        <v>527</v>
      </c>
      <c r="M50" s="356" t="s">
        <v>528</v>
      </c>
      <c r="N50" s="356" t="s">
        <v>529</v>
      </c>
      <c r="O50" s="356" t="s">
        <v>530</v>
      </c>
    </row>
    <row r="51" spans="1:17" x14ac:dyDescent="0.15">
      <c r="B51" s="250"/>
      <c r="C51" s="246"/>
      <c r="D51" s="246"/>
      <c r="E51" s="246"/>
      <c r="F51" s="246"/>
      <c r="G51" s="1233" t="s">
        <v>584</v>
      </c>
      <c r="H51" s="1234"/>
      <c r="I51" s="1239" t="s">
        <v>585</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586</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587</v>
      </c>
      <c r="H55" s="1245"/>
      <c r="I55" s="1243" t="s">
        <v>585</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586</v>
      </c>
      <c r="J57" s="1252"/>
      <c r="K57" s="1250"/>
      <c r="L57" s="1250"/>
      <c r="M57" s="1250"/>
      <c r="N57" s="1250"/>
      <c r="O57" s="1250"/>
      <c r="P57" s="359"/>
      <c r="Q57" s="358"/>
    </row>
    <row r="58" spans="1:17" s="357" customFormat="1" x14ac:dyDescent="0.15">
      <c r="A58" s="245"/>
      <c r="B58" s="358"/>
      <c r="C58" s="354"/>
      <c r="D58" s="354"/>
      <c r="E58" s="354"/>
      <c r="F58" s="354"/>
      <c r="G58" s="1248"/>
      <c r="H58" s="1249"/>
      <c r="I58" s="1252"/>
      <c r="J58" s="1252"/>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588</v>
      </c>
      <c r="C63" s="246"/>
      <c r="D63" s="246"/>
      <c r="E63" s="246"/>
      <c r="F63" s="246"/>
      <c r="G63" s="246"/>
      <c r="H63" s="246"/>
      <c r="I63" s="246"/>
      <c r="J63" s="246"/>
      <c r="K63" s="246"/>
      <c r="L63" s="246"/>
      <c r="M63" s="246"/>
      <c r="N63" s="246"/>
      <c r="O63" s="246"/>
    </row>
    <row r="64" spans="1:17" x14ac:dyDescent="0.15">
      <c r="B64" s="250"/>
      <c r="C64" s="246"/>
      <c r="D64" s="246"/>
      <c r="E64" s="246"/>
      <c r="F64" s="246"/>
      <c r="G64" s="353" t="s">
        <v>582</v>
      </c>
      <c r="I64" s="354"/>
      <c r="J64" s="354"/>
      <c r="K64" s="354"/>
      <c r="L64" s="246"/>
      <c r="M64" s="246"/>
      <c r="N64" s="246"/>
      <c r="O64" s="246"/>
    </row>
    <row r="65" spans="2:30" x14ac:dyDescent="0.15">
      <c r="B65" s="250"/>
      <c r="C65" s="246"/>
      <c r="D65" s="246"/>
      <c r="E65" s="246"/>
      <c r="F65" s="246"/>
      <c r="G65" s="1221" t="s">
        <v>591</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589</v>
      </c>
      <c r="I71" s="370"/>
      <c r="J71" s="366"/>
      <c r="K71" s="366"/>
      <c r="L71" s="367"/>
      <c r="M71" s="366"/>
      <c r="N71" s="367"/>
      <c r="O71" s="368"/>
    </row>
    <row r="72" spans="2:30" x14ac:dyDescent="0.15">
      <c r="B72" s="250"/>
      <c r="C72" s="246"/>
      <c r="D72" s="246"/>
      <c r="E72" s="246"/>
      <c r="F72" s="246"/>
      <c r="G72" s="1230"/>
      <c r="H72" s="1231"/>
      <c r="I72" s="1231"/>
      <c r="J72" s="1232"/>
      <c r="K72" s="356" t="s">
        <v>526</v>
      </c>
      <c r="L72" s="356" t="s">
        <v>527</v>
      </c>
      <c r="M72" s="356" t="s">
        <v>528</v>
      </c>
      <c r="N72" s="356" t="s">
        <v>529</v>
      </c>
      <c r="O72" s="356" t="s">
        <v>530</v>
      </c>
    </row>
    <row r="73" spans="2:30" x14ac:dyDescent="0.15">
      <c r="B73" s="250"/>
      <c r="C73" s="246"/>
      <c r="D73" s="246"/>
      <c r="E73" s="246"/>
      <c r="F73" s="246"/>
      <c r="G73" s="1233" t="s">
        <v>584</v>
      </c>
      <c r="H73" s="1234"/>
      <c r="I73" s="1239" t="s">
        <v>585</v>
      </c>
      <c r="J73" s="1239"/>
      <c r="K73" s="1253">
        <v>110.9</v>
      </c>
      <c r="L73" s="1253">
        <v>101.4</v>
      </c>
      <c r="M73" s="1242">
        <v>86.5</v>
      </c>
      <c r="N73" s="1242">
        <v>83.1</v>
      </c>
      <c r="O73" s="1242">
        <v>89.4</v>
      </c>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590</v>
      </c>
      <c r="J75" s="1243"/>
      <c r="K75" s="1254">
        <v>16.5</v>
      </c>
      <c r="L75" s="1254">
        <v>15</v>
      </c>
      <c r="M75" s="1254">
        <v>13.1</v>
      </c>
      <c r="N75" s="1254">
        <v>11.5</v>
      </c>
      <c r="O75" s="1254">
        <v>10.3</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587</v>
      </c>
      <c r="H77" s="1245"/>
      <c r="I77" s="1243" t="s">
        <v>585</v>
      </c>
      <c r="J77" s="1243"/>
      <c r="K77" s="1253">
        <v>76.2</v>
      </c>
      <c r="L77" s="1253">
        <v>65.3</v>
      </c>
      <c r="M77" s="1242">
        <v>60.8</v>
      </c>
      <c r="N77" s="1242">
        <v>58.5</v>
      </c>
      <c r="O77" s="1242">
        <v>54.6</v>
      </c>
      <c r="R77" s="245">
        <v>12.3</v>
      </c>
      <c r="T77" s="245">
        <v>11.1</v>
      </c>
    </row>
    <row r="78" spans="2:30" x14ac:dyDescent="0.15">
      <c r="B78" s="250"/>
      <c r="C78" s="246"/>
      <c r="D78" s="246"/>
      <c r="E78" s="246"/>
      <c r="F78" s="246"/>
      <c r="G78" s="1246"/>
      <c r="H78" s="1247"/>
      <c r="I78" s="1243"/>
      <c r="J78" s="1243"/>
      <c r="K78" s="1253"/>
      <c r="L78" s="1253"/>
      <c r="M78" s="1242"/>
      <c r="N78" s="1242"/>
      <c r="O78" s="1242"/>
    </row>
    <row r="79" spans="2:30" x14ac:dyDescent="0.15">
      <c r="B79" s="250"/>
      <c r="C79" s="246"/>
      <c r="D79" s="246"/>
      <c r="E79" s="246"/>
      <c r="F79" s="246"/>
      <c r="G79" s="1246"/>
      <c r="H79" s="1247"/>
      <c r="I79" s="1255" t="s">
        <v>590</v>
      </c>
      <c r="J79" s="1252"/>
      <c r="K79" s="1256">
        <v>12.8</v>
      </c>
      <c r="L79" s="1256">
        <v>12</v>
      </c>
      <c r="M79" s="1256">
        <v>11.1</v>
      </c>
      <c r="N79" s="1256">
        <v>10.7</v>
      </c>
      <c r="O79" s="1256">
        <v>10</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525</v>
      </c>
      <c r="G2" s="113"/>
      <c r="H2" s="114"/>
    </row>
    <row r="3" spans="1:8" x14ac:dyDescent="0.15">
      <c r="A3" s="110" t="s">
        <v>518</v>
      </c>
      <c r="B3" s="115"/>
      <c r="C3" s="116"/>
      <c r="D3" s="117">
        <v>58251</v>
      </c>
      <c r="E3" s="118"/>
      <c r="F3" s="119">
        <v>75709</v>
      </c>
      <c r="G3" s="120"/>
      <c r="H3" s="121"/>
    </row>
    <row r="4" spans="1:8" x14ac:dyDescent="0.15">
      <c r="A4" s="122"/>
      <c r="B4" s="123"/>
      <c r="C4" s="124"/>
      <c r="D4" s="125">
        <v>35499</v>
      </c>
      <c r="E4" s="126"/>
      <c r="F4" s="127">
        <v>35212</v>
      </c>
      <c r="G4" s="128"/>
      <c r="H4" s="129"/>
    </row>
    <row r="5" spans="1:8" x14ac:dyDescent="0.15">
      <c r="A5" s="110" t="s">
        <v>520</v>
      </c>
      <c r="B5" s="115"/>
      <c r="C5" s="116"/>
      <c r="D5" s="117">
        <v>73754</v>
      </c>
      <c r="E5" s="118"/>
      <c r="F5" s="119">
        <v>90961</v>
      </c>
      <c r="G5" s="120"/>
      <c r="H5" s="121"/>
    </row>
    <row r="6" spans="1:8" x14ac:dyDescent="0.15">
      <c r="A6" s="122"/>
      <c r="B6" s="123"/>
      <c r="C6" s="124"/>
      <c r="D6" s="125">
        <v>49270</v>
      </c>
      <c r="E6" s="126"/>
      <c r="F6" s="127">
        <v>37720</v>
      </c>
      <c r="G6" s="128"/>
      <c r="H6" s="129"/>
    </row>
    <row r="7" spans="1:8" x14ac:dyDescent="0.15">
      <c r="A7" s="110" t="s">
        <v>521</v>
      </c>
      <c r="B7" s="115"/>
      <c r="C7" s="116"/>
      <c r="D7" s="117">
        <v>55334</v>
      </c>
      <c r="E7" s="118"/>
      <c r="F7" s="119">
        <v>106614</v>
      </c>
      <c r="G7" s="120"/>
      <c r="H7" s="121"/>
    </row>
    <row r="8" spans="1:8" x14ac:dyDescent="0.15">
      <c r="A8" s="122"/>
      <c r="B8" s="123"/>
      <c r="C8" s="124"/>
      <c r="D8" s="125">
        <v>27298</v>
      </c>
      <c r="E8" s="126"/>
      <c r="F8" s="127">
        <v>45545</v>
      </c>
      <c r="G8" s="128"/>
      <c r="H8" s="129"/>
    </row>
    <row r="9" spans="1:8" x14ac:dyDescent="0.15">
      <c r="A9" s="110" t="s">
        <v>522</v>
      </c>
      <c r="B9" s="115"/>
      <c r="C9" s="116"/>
      <c r="D9" s="117">
        <v>52764</v>
      </c>
      <c r="E9" s="118"/>
      <c r="F9" s="119">
        <v>85459</v>
      </c>
      <c r="G9" s="120"/>
      <c r="H9" s="121"/>
    </row>
    <row r="10" spans="1:8" x14ac:dyDescent="0.15">
      <c r="A10" s="122"/>
      <c r="B10" s="123"/>
      <c r="C10" s="124"/>
      <c r="D10" s="125">
        <v>26620</v>
      </c>
      <c r="E10" s="126"/>
      <c r="F10" s="127">
        <v>44378</v>
      </c>
      <c r="G10" s="128"/>
      <c r="H10" s="129"/>
    </row>
    <row r="11" spans="1:8" x14ac:dyDescent="0.15">
      <c r="A11" s="110" t="s">
        <v>523</v>
      </c>
      <c r="B11" s="115"/>
      <c r="C11" s="116"/>
      <c r="D11" s="117">
        <v>78853</v>
      </c>
      <c r="E11" s="118"/>
      <c r="F11" s="119">
        <v>83280</v>
      </c>
      <c r="G11" s="120"/>
      <c r="H11" s="121"/>
    </row>
    <row r="12" spans="1:8" x14ac:dyDescent="0.15">
      <c r="A12" s="122"/>
      <c r="B12" s="123"/>
      <c r="C12" s="130"/>
      <c r="D12" s="125">
        <v>39982</v>
      </c>
      <c r="E12" s="126"/>
      <c r="F12" s="127">
        <v>43123</v>
      </c>
      <c r="G12" s="128"/>
      <c r="H12" s="129"/>
    </row>
    <row r="13" spans="1:8" x14ac:dyDescent="0.15">
      <c r="A13" s="110"/>
      <c r="B13" s="115"/>
      <c r="C13" s="131"/>
      <c r="D13" s="132">
        <v>63791</v>
      </c>
      <c r="E13" s="133"/>
      <c r="F13" s="134">
        <v>88405</v>
      </c>
      <c r="G13" s="135"/>
      <c r="H13" s="121"/>
    </row>
    <row r="14" spans="1:8" x14ac:dyDescent="0.15">
      <c r="A14" s="122"/>
      <c r="B14" s="123"/>
      <c r="C14" s="124"/>
      <c r="D14" s="125">
        <v>35734</v>
      </c>
      <c r="E14" s="126"/>
      <c r="F14" s="127">
        <v>41196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2.86</v>
      </c>
      <c r="C19" s="136">
        <f>ROUND(VALUE(SUBSTITUTE(実質収支比率等に係る経年分析!G$48,"▲","-")),2)</f>
        <v>3.41</v>
      </c>
      <c r="D19" s="136">
        <f>ROUND(VALUE(SUBSTITUTE(実質収支比率等に係る経年分析!H$48,"▲","-")),2)</f>
        <v>2.97</v>
      </c>
      <c r="E19" s="136">
        <f>ROUND(VALUE(SUBSTITUTE(実質収支比率等に係る経年分析!I$48,"▲","-")),2)</f>
        <v>4.32</v>
      </c>
      <c r="F19" s="136">
        <f>ROUND(VALUE(SUBSTITUTE(実質収支比率等に係る経年分析!J$48,"▲","-")),2)</f>
        <v>2.1800000000000002</v>
      </c>
    </row>
    <row r="20" spans="1:11" x14ac:dyDescent="0.15">
      <c r="A20" s="136" t="s">
        <v>43</v>
      </c>
      <c r="B20" s="136">
        <f>ROUND(VALUE(SUBSTITUTE(実質収支比率等に係る経年分析!F$47,"▲","-")),2)</f>
        <v>20.69</v>
      </c>
      <c r="C20" s="136">
        <f>ROUND(VALUE(SUBSTITUTE(実質収支比率等に係る経年分析!G$47,"▲","-")),2)</f>
        <v>20.75</v>
      </c>
      <c r="D20" s="136">
        <f>ROUND(VALUE(SUBSTITUTE(実質収支比率等に係る経年分析!H$47,"▲","-")),2)</f>
        <v>20.16</v>
      </c>
      <c r="E20" s="136">
        <f>ROUND(VALUE(SUBSTITUTE(実質収支比率等に係る経年分析!I$47,"▲","-")),2)</f>
        <v>20.86</v>
      </c>
      <c r="F20" s="136">
        <f>ROUND(VALUE(SUBSTITUTE(実質収支比率等に係る経年分析!J$47,"▲","-")),2)</f>
        <v>22.16</v>
      </c>
    </row>
    <row r="21" spans="1:11" x14ac:dyDescent="0.15">
      <c r="A21" s="136" t="s">
        <v>44</v>
      </c>
      <c r="B21" s="136">
        <f>IF(ISNUMBER(VALUE(SUBSTITUTE(実質収支比率等に係る経年分析!F$49,"▲","-"))),ROUND(VALUE(SUBSTITUTE(実質収支比率等に係る経年分析!F$49,"▲","-")),2),NA())</f>
        <v>-1.37</v>
      </c>
      <c r="C21" s="136">
        <f>IF(ISNUMBER(VALUE(SUBSTITUTE(実質収支比率等に係る経年分析!G$49,"▲","-"))),ROUND(VALUE(SUBSTITUTE(実質収支比率等に係る経年分析!G$49,"▲","-")),2),NA())</f>
        <v>-0.84</v>
      </c>
      <c r="D21" s="136">
        <f>IF(ISNUMBER(VALUE(SUBSTITUTE(実質収支比率等に係る経年分析!H$49,"▲","-"))),ROUND(VALUE(SUBSTITUTE(実質収支比率等に係る経年分析!H$49,"▲","-")),2),NA())</f>
        <v>-1</v>
      </c>
      <c r="E21" s="136">
        <f>IF(ISNUMBER(VALUE(SUBSTITUTE(実質収支比率等に係る経年分析!I$49,"▲","-"))),ROUND(VALUE(SUBSTITUTE(実質収支比率等に係る経年分析!I$49,"▲","-")),2),NA())</f>
        <v>0.53</v>
      </c>
      <c r="F21" s="136">
        <f>IF(ISNUMBER(VALUE(SUBSTITUTE(実質収支比率等に係る経年分析!J$49,"▲","-"))),ROUND(VALUE(SUBSTITUTE(実質収支比率等に係る経年分析!J$49,"▲","-")),2),NA())</f>
        <v>-3.89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7.0000000000000007E-2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仙北市後期高齢者医療特別会計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仙北市介護保険特別会計（介護サービス事業）</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0.32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0.28999999999999998</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0.19</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0.08</v>
      </c>
    </row>
    <row r="31" spans="1:11" x14ac:dyDescent="0.15">
      <c r="A31" s="137" t="str">
        <f>IF(連結実質赤字比率に係る赤字・黒字の構成分析!C$39="",NA(),連結実質赤字比率に係る赤字・黒字の構成分析!C$39)</f>
        <v>仙北市温泉事業会計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1.38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1.33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1.17</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0.93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0.5</v>
      </c>
    </row>
    <row r="32" spans="1:11" x14ac:dyDescent="0.15">
      <c r="A32" s="137" t="str">
        <f>IF(連結実質赤字比率に係る赤字・黒字の構成分析!C$38="",NA(),連結実質赤字比率に係る赤字・黒字の構成分析!C$38)</f>
        <v>仙北市国民健康保険特別会計（事業勘定）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2.25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1.1599999999999999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0.83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1.7</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2.85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2.96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4.32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2.1800000000000002</v>
      </c>
    </row>
    <row r="34" spans="1:16" x14ac:dyDescent="0.15">
      <c r="A34" s="137" t="str">
        <f>IF(連結実質赤字比率に係る赤字・黒字の構成分析!C$36="",NA(),連結実質赤字比率に係る赤字・黒字の構成分析!C$36)</f>
        <v>仙北市水道事業会計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3.52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3.88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4.24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4.68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4.95</v>
      </c>
    </row>
    <row r="35" spans="1:16" x14ac:dyDescent="0.15">
      <c r="A35" s="137" t="str">
        <f>IF(連結実質赤字比率に係る赤字・黒字の構成分析!C$35="",NA(),連結実質赤字比率に係る赤字・黒字の構成分析!C$35)</f>
        <v>簡易水道事業特別会計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v>
      </c>
      <c r="J35" s="137">
        <f>IF(ROUND(VALUE(SUBSTITUTE(連結実質赤字比率に係る赤字・黒字の構成分析!J$35,"▲", "-")), 2) &lt; 0, ABS(ROUND(VALUE(SUBSTITUTE(連結実質赤字比率に係る赤字・黒字の構成分析!J$35,"▲", "-")), 2)), NA())</f>
        <v>0.06</v>
      </c>
      <c r="K35" s="137" t="e">
        <f>IF(ROUND(VALUE(SUBSTITUTE(連結実質赤字比率に係る赤字・黒字の構成分析!J$35,"▲", "-")), 2) &gt;= 0, ABS(ROUND(VALUE(SUBSTITUTE(連結実質赤字比率に係る赤字・黒字の構成分析!J$35,"▲", "-")), 2)), NA())</f>
        <v>#N/A</v>
      </c>
    </row>
    <row r="36" spans="1:16" x14ac:dyDescent="0.15">
      <c r="A36" s="137" t="str">
        <f>IF(連結実質赤字比率に係る赤字・黒字の構成分析!C$34="",NA(),連結実質赤字比率に係る赤字・黒字の構成分析!C$34)</f>
        <v>仙北市病院事業会計</v>
      </c>
      <c r="B36" s="137">
        <f>IF(ROUND(VALUE(SUBSTITUTE(連結実質赤字比率に係る赤字・黒字の構成分析!F$34,"▲", "-")), 2) &lt; 0, ABS(ROUND(VALUE(SUBSTITUTE(連結実質赤字比率に係る赤字・黒字の構成分析!F$34,"▲", "-")), 2)), NA())</f>
        <v>0.56999999999999995</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1.66</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2.52</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2.99</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4.67</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2356</v>
      </c>
      <c r="E42" s="138"/>
      <c r="F42" s="138"/>
      <c r="G42" s="138">
        <f>'実質公債費比率（分子）の構造'!L$52</f>
        <v>2284</v>
      </c>
      <c r="H42" s="138"/>
      <c r="I42" s="138"/>
      <c r="J42" s="138">
        <f>'実質公債費比率（分子）の構造'!M$52</f>
        <v>2416</v>
      </c>
      <c r="K42" s="138"/>
      <c r="L42" s="138"/>
      <c r="M42" s="138">
        <f>'実質公債費比率（分子）の構造'!N$52</f>
        <v>2231</v>
      </c>
      <c r="N42" s="138"/>
      <c r="O42" s="138"/>
      <c r="P42" s="138">
        <f>'実質公債費比率（分子）の構造'!O$52</f>
        <v>2210</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14</v>
      </c>
      <c r="C44" s="138"/>
      <c r="D44" s="138"/>
      <c r="E44" s="138">
        <f>'実質公債費比率（分子）の構造'!L$50</f>
        <v>25</v>
      </c>
      <c r="F44" s="138"/>
      <c r="G44" s="138"/>
      <c r="H44" s="138">
        <f>'実質公債費比率（分子）の構造'!M$50</f>
        <v>23</v>
      </c>
      <c r="I44" s="138"/>
      <c r="J44" s="138"/>
      <c r="K44" s="138">
        <f>'実質公債費比率（分子）の構造'!N$50</f>
        <v>23</v>
      </c>
      <c r="L44" s="138"/>
      <c r="M44" s="138"/>
      <c r="N44" s="138">
        <f>'実質公債費比率（分子）の構造'!O$50</f>
        <v>22</v>
      </c>
      <c r="O44" s="138"/>
      <c r="P44" s="138"/>
    </row>
    <row r="45" spans="1:16" x14ac:dyDescent="0.15">
      <c r="A45" s="138" t="s">
        <v>54</v>
      </c>
      <c r="B45" s="138">
        <f>'実質公債費比率（分子）の構造'!K$49</f>
        <v>20</v>
      </c>
      <c r="C45" s="138"/>
      <c r="D45" s="138"/>
      <c r="E45" s="138">
        <f>'実質公債費比率（分子）の構造'!L$49</f>
        <v>20</v>
      </c>
      <c r="F45" s="138"/>
      <c r="G45" s="138"/>
      <c r="H45" s="138">
        <f>'実質公債費比率（分子）の構造'!M$49</f>
        <v>19</v>
      </c>
      <c r="I45" s="138"/>
      <c r="J45" s="138"/>
      <c r="K45" s="138">
        <f>'実質公債費比率（分子）の構造'!N$49</f>
        <v>18</v>
      </c>
      <c r="L45" s="138"/>
      <c r="M45" s="138"/>
      <c r="N45" s="138">
        <f>'実質公債費比率（分子）の構造'!O$49</f>
        <v>16</v>
      </c>
      <c r="O45" s="138"/>
      <c r="P45" s="138"/>
    </row>
    <row r="46" spans="1:16" x14ac:dyDescent="0.15">
      <c r="A46" s="138" t="s">
        <v>55</v>
      </c>
      <c r="B46" s="138">
        <f>'実質公債費比率（分子）の構造'!K$48</f>
        <v>798</v>
      </c>
      <c r="C46" s="138"/>
      <c r="D46" s="138"/>
      <c r="E46" s="138">
        <f>'実質公債費比率（分子）の構造'!L$48</f>
        <v>794</v>
      </c>
      <c r="F46" s="138"/>
      <c r="G46" s="138"/>
      <c r="H46" s="138">
        <f>'実質公債費比率（分子）の構造'!M$48</f>
        <v>784</v>
      </c>
      <c r="I46" s="138"/>
      <c r="J46" s="138"/>
      <c r="K46" s="138">
        <f>'実質公債費比率（分子）の構造'!N$48</f>
        <v>785</v>
      </c>
      <c r="L46" s="138"/>
      <c r="M46" s="138"/>
      <c r="N46" s="138">
        <f>'実質公債費比率（分子）の構造'!O$48</f>
        <v>793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3116</v>
      </c>
      <c r="C49" s="138"/>
      <c r="D49" s="138"/>
      <c r="E49" s="138">
        <f>'実質公債費比率（分子）の構造'!L$45</f>
        <v>2815</v>
      </c>
      <c r="F49" s="138"/>
      <c r="G49" s="138"/>
      <c r="H49" s="138">
        <f>'実質公債費比率（分子）の構造'!M$45</f>
        <v>2779</v>
      </c>
      <c r="I49" s="138"/>
      <c r="J49" s="138"/>
      <c r="K49" s="138">
        <f>'実質公債費比率（分子）の構造'!N$45</f>
        <v>2487</v>
      </c>
      <c r="L49" s="138"/>
      <c r="M49" s="138"/>
      <c r="N49" s="138">
        <f>'実質公債費比率（分子）の構造'!O$45</f>
        <v>2291</v>
      </c>
      <c r="O49" s="138"/>
      <c r="P49" s="138"/>
    </row>
    <row r="50" spans="1:16" x14ac:dyDescent="0.15">
      <c r="A50" s="138" t="s">
        <v>59</v>
      </c>
      <c r="B50" s="138" t="e">
        <f>NA()</f>
        <v>#N/A</v>
      </c>
      <c r="C50" s="138">
        <f>IF(ISNUMBER('実質公債費比率（分子）の構造'!K$53),'実質公債費比率（分子）の構造'!K$53,NA())</f>
        <v>1592</v>
      </c>
      <c r="D50" s="138" t="e">
        <f>NA()</f>
        <v>#N/A</v>
      </c>
      <c r="E50" s="138" t="e">
        <f>NA()</f>
        <v>#N/A</v>
      </c>
      <c r="F50" s="138">
        <f>IF(ISNUMBER('実質公債費比率（分子）の構造'!L$53),'実質公債費比率（分子）の構造'!L$53,NA())</f>
        <v>1370</v>
      </c>
      <c r="G50" s="138" t="e">
        <f>NA()</f>
        <v>#N/A</v>
      </c>
      <c r="H50" s="138" t="e">
        <f>NA()</f>
        <v>#N/A</v>
      </c>
      <c r="I50" s="138">
        <f>IF(ISNUMBER('実質公債費比率（分子）の構造'!M$53),'実質公債費比率（分子）の構造'!M$53,NA())</f>
        <v>1189</v>
      </c>
      <c r="J50" s="138" t="e">
        <f>NA()</f>
        <v>#N/A</v>
      </c>
      <c r="K50" s="138" t="e">
        <f>NA()</f>
        <v>#N/A</v>
      </c>
      <c r="L50" s="138">
        <f>IF(ISNUMBER('実質公債費比率（分子）の構造'!N$53),'実質公債費比率（分子）の構造'!N$53,NA())</f>
        <v>1082</v>
      </c>
      <c r="M50" s="138" t="e">
        <f>NA()</f>
        <v>#N/A</v>
      </c>
      <c r="N50" s="138" t="e">
        <f>NA()</f>
        <v>#N/A</v>
      </c>
      <c r="O50" s="138">
        <f>IF(ISNUMBER('実質公債費比率（分子）の構造'!O$53),'実質公債費比率（分子）の構造'!O$53,NA())</f>
        <v>912</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22374</v>
      </c>
      <c r="E56" s="137"/>
      <c r="F56" s="137"/>
      <c r="G56" s="137">
        <f>'将来負担比率（分子）の構造'!J$52</f>
        <v>22086</v>
      </c>
      <c r="H56" s="137"/>
      <c r="I56" s="137"/>
      <c r="J56" s="137">
        <f>'将来負担比率（分子）の構造'!K$52</f>
        <v>22535</v>
      </c>
      <c r="K56" s="137"/>
      <c r="L56" s="137"/>
      <c r="M56" s="137">
        <f>'将来負担比率（分子）の構造'!L$52</f>
        <v>23275</v>
      </c>
      <c r="N56" s="137"/>
      <c r="O56" s="137"/>
      <c r="P56" s="137">
        <f>'将来負担比率（分子）の構造'!M$52</f>
        <v>24420</v>
      </c>
    </row>
    <row r="57" spans="1:16" x14ac:dyDescent="0.15">
      <c r="A57" s="137" t="s">
        <v>36</v>
      </c>
      <c r="B57" s="137"/>
      <c r="C57" s="137"/>
      <c r="D57" s="137">
        <f>'将来負担比率（分子）の構造'!I$51</f>
        <v>523</v>
      </c>
      <c r="E57" s="137"/>
      <c r="F57" s="137"/>
      <c r="G57" s="137">
        <f>'将来負担比率（分子）の構造'!J$51</f>
        <v>432</v>
      </c>
      <c r="H57" s="137"/>
      <c r="I57" s="137"/>
      <c r="J57" s="137">
        <f>'将来負担比率（分子）の構造'!K$51</f>
        <v>329</v>
      </c>
      <c r="K57" s="137"/>
      <c r="L57" s="137"/>
      <c r="M57" s="137">
        <f>'将来負担比率（分子）の構造'!L$51</f>
        <v>566</v>
      </c>
      <c r="N57" s="137"/>
      <c r="O57" s="137"/>
      <c r="P57" s="137">
        <f>'将来負担比率（分子）の構造'!M$51</f>
        <v>669</v>
      </c>
    </row>
    <row r="58" spans="1:16" x14ac:dyDescent="0.15">
      <c r="A58" s="137" t="s">
        <v>35</v>
      </c>
      <c r="B58" s="137"/>
      <c r="C58" s="137"/>
      <c r="D58" s="137">
        <f>'将来負担比率（分子）の構造'!I$50</f>
        <v>3116</v>
      </c>
      <c r="E58" s="137"/>
      <c r="F58" s="137"/>
      <c r="G58" s="137">
        <f>'将来負担比率（分子）の構造'!J$50</f>
        <v>3276</v>
      </c>
      <c r="H58" s="137"/>
      <c r="I58" s="137"/>
      <c r="J58" s="137">
        <f>'将来負担比率（分子）の構造'!K$50</f>
        <v>3142</v>
      </c>
      <c r="K58" s="137"/>
      <c r="L58" s="137"/>
      <c r="M58" s="137">
        <f>'将来負担比率（分子）の構造'!L$50</f>
        <v>3267</v>
      </c>
      <c r="N58" s="137"/>
      <c r="O58" s="137"/>
      <c r="P58" s="137">
        <f>'将来負担比率（分子）の構造'!M$50</f>
        <v>3232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4084</v>
      </c>
      <c r="C62" s="137"/>
      <c r="D62" s="137"/>
      <c r="E62" s="137">
        <f>'将来負担比率（分子）の構造'!J$45</f>
        <v>3685</v>
      </c>
      <c r="F62" s="137"/>
      <c r="G62" s="137"/>
      <c r="H62" s="137">
        <f>'将来負担比率（分子）の構造'!K$45</f>
        <v>3442</v>
      </c>
      <c r="I62" s="137"/>
      <c r="J62" s="137"/>
      <c r="K62" s="137">
        <f>'将来負担比率（分子）の構造'!L$45</f>
        <v>2660</v>
      </c>
      <c r="L62" s="137"/>
      <c r="M62" s="137"/>
      <c r="N62" s="137">
        <f>'将来負担比率（分子）の構造'!M$45</f>
        <v>2527</v>
      </c>
      <c r="O62" s="137"/>
      <c r="P62" s="137"/>
    </row>
    <row r="63" spans="1:16" x14ac:dyDescent="0.15">
      <c r="A63" s="137" t="s">
        <v>28</v>
      </c>
      <c r="B63" s="137">
        <f>'将来負担比率（分子）の構造'!I$44</f>
        <v>97</v>
      </c>
      <c r="C63" s="137"/>
      <c r="D63" s="137"/>
      <c r="E63" s="137">
        <f>'将来負担比率（分子）の構造'!J$44</f>
        <v>80</v>
      </c>
      <c r="F63" s="137"/>
      <c r="G63" s="137"/>
      <c r="H63" s="137">
        <f>'将来負担比率（分子）の構造'!K$44</f>
        <v>62</v>
      </c>
      <c r="I63" s="137"/>
      <c r="J63" s="137"/>
      <c r="K63" s="137">
        <f>'将来負担比率（分子）の構造'!L$44</f>
        <v>44</v>
      </c>
      <c r="L63" s="137"/>
      <c r="M63" s="137"/>
      <c r="N63" s="137">
        <f>'将来負担比率（分子）の構造'!M$44</f>
        <v>29</v>
      </c>
      <c r="O63" s="137"/>
      <c r="P63" s="137"/>
    </row>
    <row r="64" spans="1:16" x14ac:dyDescent="0.15">
      <c r="A64" s="137" t="s">
        <v>27</v>
      </c>
      <c r="B64" s="137">
        <f>'将来負担比率（分子）の構造'!I$43</f>
        <v>10569</v>
      </c>
      <c r="C64" s="137"/>
      <c r="D64" s="137"/>
      <c r="E64" s="137">
        <f>'将来負担比率（分子）の構造'!J$43</f>
        <v>10434</v>
      </c>
      <c r="F64" s="137"/>
      <c r="G64" s="137"/>
      <c r="H64" s="137">
        <f>'将来負担比率（分子）の構造'!K$43</f>
        <v>10606</v>
      </c>
      <c r="I64" s="137"/>
      <c r="J64" s="137"/>
      <c r="K64" s="137">
        <f>'将来負担比率（分子）の構造'!L$43</f>
        <v>12675</v>
      </c>
      <c r="L64" s="137"/>
      <c r="M64" s="137"/>
      <c r="N64" s="137">
        <f>'将来負担比率（分子）の構造'!M$43</f>
        <v>14797</v>
      </c>
      <c r="O64" s="137"/>
      <c r="P64" s="137"/>
    </row>
    <row r="65" spans="1:16" x14ac:dyDescent="0.15">
      <c r="A65" s="137" t="s">
        <v>26</v>
      </c>
      <c r="B65" s="137">
        <f>'将来負担比率（分子）の構造'!I$42</f>
        <v>53</v>
      </c>
      <c r="C65" s="137"/>
      <c r="D65" s="137"/>
      <c r="E65" s="137">
        <f>'将来負担比率（分子）の構造'!J$42</f>
        <v>52</v>
      </c>
      <c r="F65" s="137"/>
      <c r="G65" s="137"/>
      <c r="H65" s="137">
        <f>'将来負担比率（分子）の構造'!K$42</f>
        <v>38</v>
      </c>
      <c r="I65" s="137"/>
      <c r="J65" s="137"/>
      <c r="K65" s="137">
        <f>'将来負担比率（分子）の構造'!L$42</f>
        <v>30</v>
      </c>
      <c r="L65" s="137"/>
      <c r="M65" s="137"/>
      <c r="N65" s="137">
        <f>'将来負担比率（分子）の構造'!M$42</f>
        <v>24</v>
      </c>
      <c r="O65" s="137"/>
      <c r="P65" s="137"/>
    </row>
    <row r="66" spans="1:16" x14ac:dyDescent="0.15">
      <c r="A66" s="137" t="s">
        <v>25</v>
      </c>
      <c r="B66" s="137">
        <f>'将来負担比率（分子）の構造'!I$41</f>
        <v>22922</v>
      </c>
      <c r="C66" s="137"/>
      <c r="D66" s="137"/>
      <c r="E66" s="137">
        <f>'将来負担比率（分子）の構造'!J$41</f>
        <v>22325</v>
      </c>
      <c r="F66" s="137"/>
      <c r="G66" s="137"/>
      <c r="H66" s="137">
        <f>'将来負担比率（分子）の構造'!K$41</f>
        <v>20830</v>
      </c>
      <c r="I66" s="137"/>
      <c r="J66" s="137"/>
      <c r="K66" s="137">
        <f>'将来負担比率（分子）の構造'!L$41</f>
        <v>20377</v>
      </c>
      <c r="L66" s="137"/>
      <c r="M66" s="137"/>
      <c r="N66" s="137">
        <f>'将来負担比率（分子）の構造'!M$41</f>
        <v>19956</v>
      </c>
      <c r="O66" s="137"/>
      <c r="P66" s="137"/>
    </row>
    <row r="67" spans="1:16" x14ac:dyDescent="0.15">
      <c r="A67" s="137" t="s">
        <v>63</v>
      </c>
      <c r="B67" s="137" t="e">
        <f>NA()</f>
        <v>#N/A</v>
      </c>
      <c r="C67" s="137">
        <f>IF(ISNUMBER('将来負担比率（分子）の構造'!I$53), IF('将来負担比率（分子）の構造'!I$53 &lt; 0, 0, '将来負担比率（分子）の構造'!I$53), NA())</f>
        <v>11712</v>
      </c>
      <c r="D67" s="137" t="e">
        <f>NA()</f>
        <v>#N/A</v>
      </c>
      <c r="E67" s="137" t="e">
        <f>NA()</f>
        <v>#N/A</v>
      </c>
      <c r="F67" s="137">
        <f>IF(ISNUMBER('将来負担比率（分子）の構造'!J$53), IF('将来負担比率（分子）の構造'!J$53 &lt; 0, 0, '将来負担比率（分子）の構造'!J$53), NA())</f>
        <v>10782</v>
      </c>
      <c r="G67" s="137" t="e">
        <f>NA()</f>
        <v>#N/A</v>
      </c>
      <c r="H67" s="137" t="e">
        <f>NA()</f>
        <v>#N/A</v>
      </c>
      <c r="I67" s="137">
        <f>IF(ISNUMBER('将来負担比率（分子）の構造'!K$53), IF('将来負担比率（分子）の構造'!K$53 &lt; 0, 0, '将来負担比率（分子）の構造'!K$53), NA())</f>
        <v>8972</v>
      </c>
      <c r="J67" s="137" t="e">
        <f>NA()</f>
        <v>#N/A</v>
      </c>
      <c r="K67" s="137" t="e">
        <f>NA()</f>
        <v>#N/A</v>
      </c>
      <c r="L67" s="137">
        <f>IF(ISNUMBER('将来負担比率（分子）の構造'!L$53), IF('将来負担比率（分子）の構造'!L$53 &lt; 0, 0, '将来負担比率（分子）の構造'!L$53), NA())</f>
        <v>8678</v>
      </c>
      <c r="M67" s="137" t="e">
        <f>NA()</f>
        <v>#N/A</v>
      </c>
      <c r="N67" s="137" t="e">
        <f>NA()</f>
        <v>#N/A</v>
      </c>
      <c r="O67" s="137">
        <f>IF(ISNUMBER('将来負担比率（分子）の構造'!M$53), IF('将来負担比率（分子）の構造'!M$53 &lt; 0, 0, '将来負担比率（分子）の構造'!M$53), NA())</f>
        <v>9013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2640343</v>
      </c>
      <c r="S5" s="671"/>
      <c r="T5" s="671"/>
      <c r="U5" s="671"/>
      <c r="V5" s="671"/>
      <c r="W5" s="671"/>
      <c r="X5" s="671"/>
      <c r="Y5" s="718"/>
      <c r="Z5" s="731">
        <v>13.7</v>
      </c>
      <c r="AA5" s="731"/>
      <c r="AB5" s="731"/>
      <c r="AC5" s="731"/>
      <c r="AD5" s="732">
        <v>2640343</v>
      </c>
      <c r="AE5" s="732"/>
      <c r="AF5" s="732"/>
      <c r="AG5" s="732"/>
      <c r="AH5" s="732"/>
      <c r="AI5" s="732"/>
      <c r="AJ5" s="732"/>
      <c r="AK5" s="732"/>
      <c r="AL5" s="719">
        <v>22.4</v>
      </c>
      <c r="AM5" s="688"/>
      <c r="AN5" s="688"/>
      <c r="AO5" s="720"/>
      <c r="AP5" s="707" t="s">
        <v>211</v>
      </c>
      <c r="AQ5" s="708"/>
      <c r="AR5" s="708"/>
      <c r="AS5" s="708"/>
      <c r="AT5" s="708"/>
      <c r="AU5" s="708"/>
      <c r="AV5" s="708"/>
      <c r="AW5" s="708"/>
      <c r="AX5" s="708"/>
      <c r="AY5" s="708"/>
      <c r="AZ5" s="708"/>
      <c r="BA5" s="708"/>
      <c r="BB5" s="708"/>
      <c r="BC5" s="708"/>
      <c r="BD5" s="708"/>
      <c r="BE5" s="708"/>
      <c r="BF5" s="709"/>
      <c r="BG5" s="620">
        <v>2511927</v>
      </c>
      <c r="BH5" s="621"/>
      <c r="BI5" s="621"/>
      <c r="BJ5" s="621"/>
      <c r="BK5" s="621"/>
      <c r="BL5" s="621"/>
      <c r="BM5" s="621"/>
      <c r="BN5" s="622"/>
      <c r="BO5" s="673">
        <v>95.1</v>
      </c>
      <c r="BP5" s="673"/>
      <c r="BQ5" s="673"/>
      <c r="BR5" s="673"/>
      <c r="BS5" s="674" t="s">
        <v>212</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204</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x14ac:dyDescent="0.15">
      <c r="B6" s="617" t="s">
        <v>216</v>
      </c>
      <c r="C6" s="618"/>
      <c r="D6" s="618"/>
      <c r="E6" s="618"/>
      <c r="F6" s="618"/>
      <c r="G6" s="618"/>
      <c r="H6" s="618"/>
      <c r="I6" s="618"/>
      <c r="J6" s="618"/>
      <c r="K6" s="618"/>
      <c r="L6" s="618"/>
      <c r="M6" s="618"/>
      <c r="N6" s="618"/>
      <c r="O6" s="618"/>
      <c r="P6" s="618"/>
      <c r="Q6" s="619"/>
      <c r="R6" s="620">
        <v>219997</v>
      </c>
      <c r="S6" s="621"/>
      <c r="T6" s="621"/>
      <c r="U6" s="621"/>
      <c r="V6" s="621"/>
      <c r="W6" s="621"/>
      <c r="X6" s="621"/>
      <c r="Y6" s="622"/>
      <c r="Z6" s="673">
        <v>1.1000000000000001</v>
      </c>
      <c r="AA6" s="673"/>
      <c r="AB6" s="673"/>
      <c r="AC6" s="673"/>
      <c r="AD6" s="674">
        <v>219997</v>
      </c>
      <c r="AE6" s="674"/>
      <c r="AF6" s="674"/>
      <c r="AG6" s="674"/>
      <c r="AH6" s="674"/>
      <c r="AI6" s="674"/>
      <c r="AJ6" s="674"/>
      <c r="AK6" s="674"/>
      <c r="AL6" s="643">
        <v>1.9</v>
      </c>
      <c r="AM6" s="675"/>
      <c r="AN6" s="675"/>
      <c r="AO6" s="676"/>
      <c r="AP6" s="617" t="s">
        <v>217</v>
      </c>
      <c r="AQ6" s="618"/>
      <c r="AR6" s="618"/>
      <c r="AS6" s="618"/>
      <c r="AT6" s="618"/>
      <c r="AU6" s="618"/>
      <c r="AV6" s="618"/>
      <c r="AW6" s="618"/>
      <c r="AX6" s="618"/>
      <c r="AY6" s="618"/>
      <c r="AZ6" s="618"/>
      <c r="BA6" s="618"/>
      <c r="BB6" s="618"/>
      <c r="BC6" s="618"/>
      <c r="BD6" s="618"/>
      <c r="BE6" s="618"/>
      <c r="BF6" s="619"/>
      <c r="BG6" s="620">
        <v>2511927</v>
      </c>
      <c r="BH6" s="621"/>
      <c r="BI6" s="621"/>
      <c r="BJ6" s="621"/>
      <c r="BK6" s="621"/>
      <c r="BL6" s="621"/>
      <c r="BM6" s="621"/>
      <c r="BN6" s="622"/>
      <c r="BO6" s="673">
        <v>95.1</v>
      </c>
      <c r="BP6" s="673"/>
      <c r="BQ6" s="673"/>
      <c r="BR6" s="673"/>
      <c r="BS6" s="674" t="s">
        <v>212</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174893</v>
      </c>
      <c r="CS6" s="621"/>
      <c r="CT6" s="621"/>
      <c r="CU6" s="621"/>
      <c r="CV6" s="621"/>
      <c r="CW6" s="621"/>
      <c r="CX6" s="621"/>
      <c r="CY6" s="622"/>
      <c r="CZ6" s="673">
        <v>0.9</v>
      </c>
      <c r="DA6" s="673"/>
      <c r="DB6" s="673"/>
      <c r="DC6" s="673"/>
      <c r="DD6" s="626" t="s">
        <v>212</v>
      </c>
      <c r="DE6" s="621"/>
      <c r="DF6" s="621"/>
      <c r="DG6" s="621"/>
      <c r="DH6" s="621"/>
      <c r="DI6" s="621"/>
      <c r="DJ6" s="621"/>
      <c r="DK6" s="621"/>
      <c r="DL6" s="621"/>
      <c r="DM6" s="621"/>
      <c r="DN6" s="621"/>
      <c r="DO6" s="621"/>
      <c r="DP6" s="622"/>
      <c r="DQ6" s="626">
        <v>174843</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2874</v>
      </c>
      <c r="S7" s="621"/>
      <c r="T7" s="621"/>
      <c r="U7" s="621"/>
      <c r="V7" s="621"/>
      <c r="W7" s="621"/>
      <c r="X7" s="621"/>
      <c r="Y7" s="622"/>
      <c r="Z7" s="673">
        <v>0</v>
      </c>
      <c r="AA7" s="673"/>
      <c r="AB7" s="673"/>
      <c r="AC7" s="673"/>
      <c r="AD7" s="674">
        <v>2874</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841573</v>
      </c>
      <c r="BH7" s="621"/>
      <c r="BI7" s="621"/>
      <c r="BJ7" s="621"/>
      <c r="BK7" s="621"/>
      <c r="BL7" s="621"/>
      <c r="BM7" s="621"/>
      <c r="BN7" s="622"/>
      <c r="BO7" s="673">
        <v>31.9</v>
      </c>
      <c r="BP7" s="673"/>
      <c r="BQ7" s="673"/>
      <c r="BR7" s="673"/>
      <c r="BS7" s="674" t="s">
        <v>212</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2293085</v>
      </c>
      <c r="CS7" s="621"/>
      <c r="CT7" s="621"/>
      <c r="CU7" s="621"/>
      <c r="CV7" s="621"/>
      <c r="CW7" s="621"/>
      <c r="CX7" s="621"/>
      <c r="CY7" s="622"/>
      <c r="CZ7" s="673">
        <v>12.1</v>
      </c>
      <c r="DA7" s="673"/>
      <c r="DB7" s="673"/>
      <c r="DC7" s="673"/>
      <c r="DD7" s="626">
        <v>23520</v>
      </c>
      <c r="DE7" s="621"/>
      <c r="DF7" s="621"/>
      <c r="DG7" s="621"/>
      <c r="DH7" s="621"/>
      <c r="DI7" s="621"/>
      <c r="DJ7" s="621"/>
      <c r="DK7" s="621"/>
      <c r="DL7" s="621"/>
      <c r="DM7" s="621"/>
      <c r="DN7" s="621"/>
      <c r="DO7" s="621"/>
      <c r="DP7" s="622"/>
      <c r="DQ7" s="626">
        <v>1806212</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3570</v>
      </c>
      <c r="S8" s="621"/>
      <c r="T8" s="621"/>
      <c r="U8" s="621"/>
      <c r="V8" s="621"/>
      <c r="W8" s="621"/>
      <c r="X8" s="621"/>
      <c r="Y8" s="622"/>
      <c r="Z8" s="673">
        <v>0</v>
      </c>
      <c r="AA8" s="673"/>
      <c r="AB8" s="673"/>
      <c r="AC8" s="673"/>
      <c r="AD8" s="674">
        <v>3570</v>
      </c>
      <c r="AE8" s="674"/>
      <c r="AF8" s="674"/>
      <c r="AG8" s="674"/>
      <c r="AH8" s="674"/>
      <c r="AI8" s="674"/>
      <c r="AJ8" s="674"/>
      <c r="AK8" s="674"/>
      <c r="AL8" s="643">
        <v>0</v>
      </c>
      <c r="AM8" s="675"/>
      <c r="AN8" s="675"/>
      <c r="AO8" s="676"/>
      <c r="AP8" s="617" t="s">
        <v>223</v>
      </c>
      <c r="AQ8" s="618"/>
      <c r="AR8" s="618"/>
      <c r="AS8" s="618"/>
      <c r="AT8" s="618"/>
      <c r="AU8" s="618"/>
      <c r="AV8" s="618"/>
      <c r="AW8" s="618"/>
      <c r="AX8" s="618"/>
      <c r="AY8" s="618"/>
      <c r="AZ8" s="618"/>
      <c r="BA8" s="618"/>
      <c r="BB8" s="618"/>
      <c r="BC8" s="618"/>
      <c r="BD8" s="618"/>
      <c r="BE8" s="618"/>
      <c r="BF8" s="619"/>
      <c r="BG8" s="620">
        <v>32188</v>
      </c>
      <c r="BH8" s="621"/>
      <c r="BI8" s="621"/>
      <c r="BJ8" s="621"/>
      <c r="BK8" s="621"/>
      <c r="BL8" s="621"/>
      <c r="BM8" s="621"/>
      <c r="BN8" s="622"/>
      <c r="BO8" s="673">
        <v>1.2</v>
      </c>
      <c r="BP8" s="673"/>
      <c r="BQ8" s="673"/>
      <c r="BR8" s="673"/>
      <c r="BS8" s="626" t="s">
        <v>112</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5090956</v>
      </c>
      <c r="CS8" s="621"/>
      <c r="CT8" s="621"/>
      <c r="CU8" s="621"/>
      <c r="CV8" s="621"/>
      <c r="CW8" s="621"/>
      <c r="CX8" s="621"/>
      <c r="CY8" s="622"/>
      <c r="CZ8" s="673">
        <v>26.8</v>
      </c>
      <c r="DA8" s="673"/>
      <c r="DB8" s="673"/>
      <c r="DC8" s="673"/>
      <c r="DD8" s="626">
        <v>219754</v>
      </c>
      <c r="DE8" s="621"/>
      <c r="DF8" s="621"/>
      <c r="DG8" s="621"/>
      <c r="DH8" s="621"/>
      <c r="DI8" s="621"/>
      <c r="DJ8" s="621"/>
      <c r="DK8" s="621"/>
      <c r="DL8" s="621"/>
      <c r="DM8" s="621"/>
      <c r="DN8" s="621"/>
      <c r="DO8" s="621"/>
      <c r="DP8" s="622"/>
      <c r="DQ8" s="626">
        <v>2909915</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1897</v>
      </c>
      <c r="S9" s="621"/>
      <c r="T9" s="621"/>
      <c r="U9" s="621"/>
      <c r="V9" s="621"/>
      <c r="W9" s="621"/>
      <c r="X9" s="621"/>
      <c r="Y9" s="622"/>
      <c r="Z9" s="673">
        <v>0</v>
      </c>
      <c r="AA9" s="673"/>
      <c r="AB9" s="673"/>
      <c r="AC9" s="673"/>
      <c r="AD9" s="674">
        <v>1897</v>
      </c>
      <c r="AE9" s="674"/>
      <c r="AF9" s="674"/>
      <c r="AG9" s="674"/>
      <c r="AH9" s="674"/>
      <c r="AI9" s="674"/>
      <c r="AJ9" s="674"/>
      <c r="AK9" s="674"/>
      <c r="AL9" s="643">
        <v>0</v>
      </c>
      <c r="AM9" s="675"/>
      <c r="AN9" s="675"/>
      <c r="AO9" s="676"/>
      <c r="AP9" s="617" t="s">
        <v>226</v>
      </c>
      <c r="AQ9" s="618"/>
      <c r="AR9" s="618"/>
      <c r="AS9" s="618"/>
      <c r="AT9" s="618"/>
      <c r="AU9" s="618"/>
      <c r="AV9" s="618"/>
      <c r="AW9" s="618"/>
      <c r="AX9" s="618"/>
      <c r="AY9" s="618"/>
      <c r="AZ9" s="618"/>
      <c r="BA9" s="618"/>
      <c r="BB9" s="618"/>
      <c r="BC9" s="618"/>
      <c r="BD9" s="618"/>
      <c r="BE9" s="618"/>
      <c r="BF9" s="619"/>
      <c r="BG9" s="620">
        <v>681599</v>
      </c>
      <c r="BH9" s="621"/>
      <c r="BI9" s="621"/>
      <c r="BJ9" s="621"/>
      <c r="BK9" s="621"/>
      <c r="BL9" s="621"/>
      <c r="BM9" s="621"/>
      <c r="BN9" s="622"/>
      <c r="BO9" s="673">
        <v>25.8</v>
      </c>
      <c r="BP9" s="673"/>
      <c r="BQ9" s="673"/>
      <c r="BR9" s="673"/>
      <c r="BS9" s="626" t="s">
        <v>112</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2293685</v>
      </c>
      <c r="CS9" s="621"/>
      <c r="CT9" s="621"/>
      <c r="CU9" s="621"/>
      <c r="CV9" s="621"/>
      <c r="CW9" s="621"/>
      <c r="CX9" s="621"/>
      <c r="CY9" s="622"/>
      <c r="CZ9" s="673">
        <v>12.1</v>
      </c>
      <c r="DA9" s="673"/>
      <c r="DB9" s="673"/>
      <c r="DC9" s="673"/>
      <c r="DD9" s="626">
        <v>97652</v>
      </c>
      <c r="DE9" s="621"/>
      <c r="DF9" s="621"/>
      <c r="DG9" s="621"/>
      <c r="DH9" s="621"/>
      <c r="DI9" s="621"/>
      <c r="DJ9" s="621"/>
      <c r="DK9" s="621"/>
      <c r="DL9" s="621"/>
      <c r="DM9" s="621"/>
      <c r="DN9" s="621"/>
      <c r="DO9" s="621"/>
      <c r="DP9" s="622"/>
      <c r="DQ9" s="626">
        <v>2016390</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490357</v>
      </c>
      <c r="S10" s="621"/>
      <c r="T10" s="621"/>
      <c r="U10" s="621"/>
      <c r="V10" s="621"/>
      <c r="W10" s="621"/>
      <c r="X10" s="621"/>
      <c r="Y10" s="622"/>
      <c r="Z10" s="673">
        <v>2.5</v>
      </c>
      <c r="AA10" s="673"/>
      <c r="AB10" s="673"/>
      <c r="AC10" s="673"/>
      <c r="AD10" s="674">
        <v>490357</v>
      </c>
      <c r="AE10" s="674"/>
      <c r="AF10" s="674"/>
      <c r="AG10" s="674"/>
      <c r="AH10" s="674"/>
      <c r="AI10" s="674"/>
      <c r="AJ10" s="674"/>
      <c r="AK10" s="674"/>
      <c r="AL10" s="643">
        <v>4.2</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63081</v>
      </c>
      <c r="BH10" s="621"/>
      <c r="BI10" s="621"/>
      <c r="BJ10" s="621"/>
      <c r="BK10" s="621"/>
      <c r="BL10" s="621"/>
      <c r="BM10" s="621"/>
      <c r="BN10" s="622"/>
      <c r="BO10" s="673">
        <v>2.4</v>
      </c>
      <c r="BP10" s="673"/>
      <c r="BQ10" s="673"/>
      <c r="BR10" s="673"/>
      <c r="BS10" s="626" t="s">
        <v>112</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77875</v>
      </c>
      <c r="CS10" s="621"/>
      <c r="CT10" s="621"/>
      <c r="CU10" s="621"/>
      <c r="CV10" s="621"/>
      <c r="CW10" s="621"/>
      <c r="CX10" s="621"/>
      <c r="CY10" s="622"/>
      <c r="CZ10" s="673">
        <v>0.4</v>
      </c>
      <c r="DA10" s="673"/>
      <c r="DB10" s="673"/>
      <c r="DC10" s="673"/>
      <c r="DD10" s="626" t="s">
        <v>112</v>
      </c>
      <c r="DE10" s="621"/>
      <c r="DF10" s="621"/>
      <c r="DG10" s="621"/>
      <c r="DH10" s="621"/>
      <c r="DI10" s="621"/>
      <c r="DJ10" s="621"/>
      <c r="DK10" s="621"/>
      <c r="DL10" s="621"/>
      <c r="DM10" s="621"/>
      <c r="DN10" s="621"/>
      <c r="DO10" s="621"/>
      <c r="DP10" s="622"/>
      <c r="DQ10" s="626">
        <v>37874</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64705</v>
      </c>
      <c r="BH11" s="621"/>
      <c r="BI11" s="621"/>
      <c r="BJ11" s="621"/>
      <c r="BK11" s="621"/>
      <c r="BL11" s="621"/>
      <c r="BM11" s="621"/>
      <c r="BN11" s="622"/>
      <c r="BO11" s="673">
        <v>2.5</v>
      </c>
      <c r="BP11" s="673"/>
      <c r="BQ11" s="673"/>
      <c r="BR11" s="673"/>
      <c r="BS11" s="626" t="s">
        <v>112</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1547086</v>
      </c>
      <c r="CS11" s="621"/>
      <c r="CT11" s="621"/>
      <c r="CU11" s="621"/>
      <c r="CV11" s="621"/>
      <c r="CW11" s="621"/>
      <c r="CX11" s="621"/>
      <c r="CY11" s="622"/>
      <c r="CZ11" s="673">
        <v>8.1</v>
      </c>
      <c r="DA11" s="673"/>
      <c r="DB11" s="673"/>
      <c r="DC11" s="673"/>
      <c r="DD11" s="626">
        <v>796668</v>
      </c>
      <c r="DE11" s="621"/>
      <c r="DF11" s="621"/>
      <c r="DG11" s="621"/>
      <c r="DH11" s="621"/>
      <c r="DI11" s="621"/>
      <c r="DJ11" s="621"/>
      <c r="DK11" s="621"/>
      <c r="DL11" s="621"/>
      <c r="DM11" s="621"/>
      <c r="DN11" s="621"/>
      <c r="DO11" s="621"/>
      <c r="DP11" s="622"/>
      <c r="DQ11" s="626">
        <v>624036</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1410199</v>
      </c>
      <c r="BH12" s="621"/>
      <c r="BI12" s="621"/>
      <c r="BJ12" s="621"/>
      <c r="BK12" s="621"/>
      <c r="BL12" s="621"/>
      <c r="BM12" s="621"/>
      <c r="BN12" s="622"/>
      <c r="BO12" s="673">
        <v>53.4</v>
      </c>
      <c r="BP12" s="673"/>
      <c r="BQ12" s="673"/>
      <c r="BR12" s="673"/>
      <c r="BS12" s="626" t="s">
        <v>112</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1182779</v>
      </c>
      <c r="CS12" s="621"/>
      <c r="CT12" s="621"/>
      <c r="CU12" s="621"/>
      <c r="CV12" s="621"/>
      <c r="CW12" s="621"/>
      <c r="CX12" s="621"/>
      <c r="CY12" s="622"/>
      <c r="CZ12" s="673">
        <v>6.2</v>
      </c>
      <c r="DA12" s="673"/>
      <c r="DB12" s="673"/>
      <c r="DC12" s="673"/>
      <c r="DD12" s="626">
        <v>236178</v>
      </c>
      <c r="DE12" s="621"/>
      <c r="DF12" s="621"/>
      <c r="DG12" s="621"/>
      <c r="DH12" s="621"/>
      <c r="DI12" s="621"/>
      <c r="DJ12" s="621"/>
      <c r="DK12" s="621"/>
      <c r="DL12" s="621"/>
      <c r="DM12" s="621"/>
      <c r="DN12" s="621"/>
      <c r="DO12" s="621"/>
      <c r="DP12" s="622"/>
      <c r="DQ12" s="626">
        <v>536689</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34831</v>
      </c>
      <c r="S13" s="621"/>
      <c r="T13" s="621"/>
      <c r="U13" s="621"/>
      <c r="V13" s="621"/>
      <c r="W13" s="621"/>
      <c r="X13" s="621"/>
      <c r="Y13" s="622"/>
      <c r="Z13" s="673">
        <v>0.2</v>
      </c>
      <c r="AA13" s="673"/>
      <c r="AB13" s="673"/>
      <c r="AC13" s="673"/>
      <c r="AD13" s="674">
        <v>34831</v>
      </c>
      <c r="AE13" s="674"/>
      <c r="AF13" s="674"/>
      <c r="AG13" s="674"/>
      <c r="AH13" s="674"/>
      <c r="AI13" s="674"/>
      <c r="AJ13" s="674"/>
      <c r="AK13" s="674"/>
      <c r="AL13" s="643">
        <v>0.3</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1247295</v>
      </c>
      <c r="BH13" s="621"/>
      <c r="BI13" s="621"/>
      <c r="BJ13" s="621"/>
      <c r="BK13" s="621"/>
      <c r="BL13" s="621"/>
      <c r="BM13" s="621"/>
      <c r="BN13" s="622"/>
      <c r="BO13" s="673">
        <v>47.2</v>
      </c>
      <c r="BP13" s="673"/>
      <c r="BQ13" s="673"/>
      <c r="BR13" s="673"/>
      <c r="BS13" s="626" t="s">
        <v>112</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1618454</v>
      </c>
      <c r="CS13" s="621"/>
      <c r="CT13" s="621"/>
      <c r="CU13" s="621"/>
      <c r="CV13" s="621"/>
      <c r="CW13" s="621"/>
      <c r="CX13" s="621"/>
      <c r="CY13" s="622"/>
      <c r="CZ13" s="673">
        <v>8.5</v>
      </c>
      <c r="DA13" s="673"/>
      <c r="DB13" s="673"/>
      <c r="DC13" s="673"/>
      <c r="DD13" s="626">
        <v>559236</v>
      </c>
      <c r="DE13" s="621"/>
      <c r="DF13" s="621"/>
      <c r="DG13" s="621"/>
      <c r="DH13" s="621"/>
      <c r="DI13" s="621"/>
      <c r="DJ13" s="621"/>
      <c r="DK13" s="621"/>
      <c r="DL13" s="621"/>
      <c r="DM13" s="621"/>
      <c r="DN13" s="621"/>
      <c r="DO13" s="621"/>
      <c r="DP13" s="622"/>
      <c r="DQ13" s="626">
        <v>1080284</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81045</v>
      </c>
      <c r="BH14" s="621"/>
      <c r="BI14" s="621"/>
      <c r="BJ14" s="621"/>
      <c r="BK14" s="621"/>
      <c r="BL14" s="621"/>
      <c r="BM14" s="621"/>
      <c r="BN14" s="622"/>
      <c r="BO14" s="673">
        <v>3.1</v>
      </c>
      <c r="BP14" s="673"/>
      <c r="BQ14" s="673"/>
      <c r="BR14" s="673"/>
      <c r="BS14" s="626" t="s">
        <v>112</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899248</v>
      </c>
      <c r="CS14" s="621"/>
      <c r="CT14" s="621"/>
      <c r="CU14" s="621"/>
      <c r="CV14" s="621"/>
      <c r="CW14" s="621"/>
      <c r="CX14" s="621"/>
      <c r="CY14" s="622"/>
      <c r="CZ14" s="673">
        <v>4.7</v>
      </c>
      <c r="DA14" s="673"/>
      <c r="DB14" s="673"/>
      <c r="DC14" s="673"/>
      <c r="DD14" s="626">
        <v>39216</v>
      </c>
      <c r="DE14" s="621"/>
      <c r="DF14" s="621"/>
      <c r="DG14" s="621"/>
      <c r="DH14" s="621"/>
      <c r="DI14" s="621"/>
      <c r="DJ14" s="621"/>
      <c r="DK14" s="621"/>
      <c r="DL14" s="621"/>
      <c r="DM14" s="621"/>
      <c r="DN14" s="621"/>
      <c r="DO14" s="621"/>
      <c r="DP14" s="622"/>
      <c r="DQ14" s="626">
        <v>713058</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6763</v>
      </c>
      <c r="S15" s="621"/>
      <c r="T15" s="621"/>
      <c r="U15" s="621"/>
      <c r="V15" s="621"/>
      <c r="W15" s="621"/>
      <c r="X15" s="621"/>
      <c r="Y15" s="622"/>
      <c r="Z15" s="673">
        <v>0</v>
      </c>
      <c r="AA15" s="673"/>
      <c r="AB15" s="673"/>
      <c r="AC15" s="673"/>
      <c r="AD15" s="674">
        <v>6763</v>
      </c>
      <c r="AE15" s="674"/>
      <c r="AF15" s="674"/>
      <c r="AG15" s="674"/>
      <c r="AH15" s="674"/>
      <c r="AI15" s="674"/>
      <c r="AJ15" s="674"/>
      <c r="AK15" s="674"/>
      <c r="AL15" s="643">
        <v>0.1</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179110</v>
      </c>
      <c r="BH15" s="621"/>
      <c r="BI15" s="621"/>
      <c r="BJ15" s="621"/>
      <c r="BK15" s="621"/>
      <c r="BL15" s="621"/>
      <c r="BM15" s="621"/>
      <c r="BN15" s="622"/>
      <c r="BO15" s="673">
        <v>6.8</v>
      </c>
      <c r="BP15" s="673"/>
      <c r="BQ15" s="673"/>
      <c r="BR15" s="673"/>
      <c r="BS15" s="626" t="s">
        <v>112</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1430591</v>
      </c>
      <c r="CS15" s="621"/>
      <c r="CT15" s="621"/>
      <c r="CU15" s="621"/>
      <c r="CV15" s="621"/>
      <c r="CW15" s="621"/>
      <c r="CX15" s="621"/>
      <c r="CY15" s="622"/>
      <c r="CZ15" s="673">
        <v>7.5</v>
      </c>
      <c r="DA15" s="673"/>
      <c r="DB15" s="673"/>
      <c r="DC15" s="673"/>
      <c r="DD15" s="626">
        <v>119244</v>
      </c>
      <c r="DE15" s="621"/>
      <c r="DF15" s="621"/>
      <c r="DG15" s="621"/>
      <c r="DH15" s="621"/>
      <c r="DI15" s="621"/>
      <c r="DJ15" s="621"/>
      <c r="DK15" s="621"/>
      <c r="DL15" s="621"/>
      <c r="DM15" s="621"/>
      <c r="DN15" s="621"/>
      <c r="DO15" s="621"/>
      <c r="DP15" s="622"/>
      <c r="DQ15" s="626">
        <v>1183699</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9173765</v>
      </c>
      <c r="S16" s="621"/>
      <c r="T16" s="621"/>
      <c r="U16" s="621"/>
      <c r="V16" s="621"/>
      <c r="W16" s="621"/>
      <c r="X16" s="621"/>
      <c r="Y16" s="622"/>
      <c r="Z16" s="673">
        <v>47.5</v>
      </c>
      <c r="AA16" s="673"/>
      <c r="AB16" s="673"/>
      <c r="AC16" s="673"/>
      <c r="AD16" s="674">
        <v>8390913</v>
      </c>
      <c r="AE16" s="674"/>
      <c r="AF16" s="674"/>
      <c r="AG16" s="674"/>
      <c r="AH16" s="674"/>
      <c r="AI16" s="674"/>
      <c r="AJ16" s="674"/>
      <c r="AK16" s="674"/>
      <c r="AL16" s="643">
        <v>71.099999999999994</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8600</v>
      </c>
      <c r="CS16" s="621"/>
      <c r="CT16" s="621"/>
      <c r="CU16" s="621"/>
      <c r="CV16" s="621"/>
      <c r="CW16" s="621"/>
      <c r="CX16" s="621"/>
      <c r="CY16" s="622"/>
      <c r="CZ16" s="673">
        <v>0</v>
      </c>
      <c r="DA16" s="673"/>
      <c r="DB16" s="673"/>
      <c r="DC16" s="673"/>
      <c r="DD16" s="626" t="s">
        <v>112</v>
      </c>
      <c r="DE16" s="621"/>
      <c r="DF16" s="621"/>
      <c r="DG16" s="621"/>
      <c r="DH16" s="621"/>
      <c r="DI16" s="621"/>
      <c r="DJ16" s="621"/>
      <c r="DK16" s="621"/>
      <c r="DL16" s="621"/>
      <c r="DM16" s="621"/>
      <c r="DN16" s="621"/>
      <c r="DO16" s="621"/>
      <c r="DP16" s="622"/>
      <c r="DQ16" s="626">
        <v>40</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8390913</v>
      </c>
      <c r="S17" s="621"/>
      <c r="T17" s="621"/>
      <c r="U17" s="621"/>
      <c r="V17" s="621"/>
      <c r="W17" s="621"/>
      <c r="X17" s="621"/>
      <c r="Y17" s="622"/>
      <c r="Z17" s="673">
        <v>43.5</v>
      </c>
      <c r="AA17" s="673"/>
      <c r="AB17" s="673"/>
      <c r="AC17" s="673"/>
      <c r="AD17" s="674">
        <v>8390913</v>
      </c>
      <c r="AE17" s="674"/>
      <c r="AF17" s="674"/>
      <c r="AG17" s="674"/>
      <c r="AH17" s="674"/>
      <c r="AI17" s="674"/>
      <c r="AJ17" s="674"/>
      <c r="AK17" s="674"/>
      <c r="AL17" s="643">
        <v>71.099999999999994</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2291634</v>
      </c>
      <c r="CS17" s="621"/>
      <c r="CT17" s="621"/>
      <c r="CU17" s="621"/>
      <c r="CV17" s="621"/>
      <c r="CW17" s="621"/>
      <c r="CX17" s="621"/>
      <c r="CY17" s="622"/>
      <c r="CZ17" s="673">
        <v>12.1</v>
      </c>
      <c r="DA17" s="673"/>
      <c r="DB17" s="673"/>
      <c r="DC17" s="673"/>
      <c r="DD17" s="626" t="s">
        <v>112</v>
      </c>
      <c r="DE17" s="621"/>
      <c r="DF17" s="621"/>
      <c r="DG17" s="621"/>
      <c r="DH17" s="621"/>
      <c r="DI17" s="621"/>
      <c r="DJ17" s="621"/>
      <c r="DK17" s="621"/>
      <c r="DL17" s="621"/>
      <c r="DM17" s="621"/>
      <c r="DN17" s="621"/>
      <c r="DO17" s="621"/>
      <c r="DP17" s="622"/>
      <c r="DQ17" s="626">
        <v>2229877</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778892</v>
      </c>
      <c r="S18" s="621"/>
      <c r="T18" s="621"/>
      <c r="U18" s="621"/>
      <c r="V18" s="621"/>
      <c r="W18" s="621"/>
      <c r="X18" s="621"/>
      <c r="Y18" s="622"/>
      <c r="Z18" s="673">
        <v>4</v>
      </c>
      <c r="AA18" s="673"/>
      <c r="AB18" s="673"/>
      <c r="AC18" s="673"/>
      <c r="AD18" s="674" t="s">
        <v>112</v>
      </c>
      <c r="AE18" s="674"/>
      <c r="AF18" s="674"/>
      <c r="AG18" s="674"/>
      <c r="AH18" s="674"/>
      <c r="AI18" s="674"/>
      <c r="AJ18" s="674"/>
      <c r="AK18" s="674"/>
      <c r="AL18" s="643" t="s">
        <v>112</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v>79578</v>
      </c>
      <c r="CS18" s="621"/>
      <c r="CT18" s="621"/>
      <c r="CU18" s="621"/>
      <c r="CV18" s="621"/>
      <c r="CW18" s="621"/>
      <c r="CX18" s="621"/>
      <c r="CY18" s="622"/>
      <c r="CZ18" s="673">
        <v>0.4</v>
      </c>
      <c r="DA18" s="673"/>
      <c r="DB18" s="673"/>
      <c r="DC18" s="673"/>
      <c r="DD18" s="626">
        <v>79578</v>
      </c>
      <c r="DE18" s="621"/>
      <c r="DF18" s="621"/>
      <c r="DG18" s="621"/>
      <c r="DH18" s="621"/>
      <c r="DI18" s="621"/>
      <c r="DJ18" s="621"/>
      <c r="DK18" s="621"/>
      <c r="DL18" s="621"/>
      <c r="DM18" s="621"/>
      <c r="DN18" s="621"/>
      <c r="DO18" s="621"/>
      <c r="DP18" s="622"/>
      <c r="DQ18" s="626">
        <v>78</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v>3960</v>
      </c>
      <c r="S19" s="621"/>
      <c r="T19" s="621"/>
      <c r="U19" s="621"/>
      <c r="V19" s="621"/>
      <c r="W19" s="621"/>
      <c r="X19" s="621"/>
      <c r="Y19" s="622"/>
      <c r="Z19" s="673">
        <v>0</v>
      </c>
      <c r="AA19" s="673"/>
      <c r="AB19" s="673"/>
      <c r="AC19" s="673"/>
      <c r="AD19" s="674" t="s">
        <v>112</v>
      </c>
      <c r="AE19" s="674"/>
      <c r="AF19" s="674"/>
      <c r="AG19" s="674"/>
      <c r="AH19" s="674"/>
      <c r="AI19" s="674"/>
      <c r="AJ19" s="674"/>
      <c r="AK19" s="674"/>
      <c r="AL19" s="643" t="s">
        <v>112</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128416</v>
      </c>
      <c r="BH19" s="621"/>
      <c r="BI19" s="621"/>
      <c r="BJ19" s="621"/>
      <c r="BK19" s="621"/>
      <c r="BL19" s="621"/>
      <c r="BM19" s="621"/>
      <c r="BN19" s="622"/>
      <c r="BO19" s="673">
        <v>4.9000000000000004</v>
      </c>
      <c r="BP19" s="673"/>
      <c r="BQ19" s="673"/>
      <c r="BR19" s="673"/>
      <c r="BS19" s="626" t="s">
        <v>112</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12574397</v>
      </c>
      <c r="S20" s="621"/>
      <c r="T20" s="621"/>
      <c r="U20" s="621"/>
      <c r="V20" s="621"/>
      <c r="W20" s="621"/>
      <c r="X20" s="621"/>
      <c r="Y20" s="622"/>
      <c r="Z20" s="673">
        <v>65.099999999999994</v>
      </c>
      <c r="AA20" s="673"/>
      <c r="AB20" s="673"/>
      <c r="AC20" s="673"/>
      <c r="AD20" s="674">
        <v>11791545</v>
      </c>
      <c r="AE20" s="674"/>
      <c r="AF20" s="674"/>
      <c r="AG20" s="674"/>
      <c r="AH20" s="674"/>
      <c r="AI20" s="674"/>
      <c r="AJ20" s="674"/>
      <c r="AK20" s="674"/>
      <c r="AL20" s="643">
        <v>99.9</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128416</v>
      </c>
      <c r="BH20" s="621"/>
      <c r="BI20" s="621"/>
      <c r="BJ20" s="621"/>
      <c r="BK20" s="621"/>
      <c r="BL20" s="621"/>
      <c r="BM20" s="621"/>
      <c r="BN20" s="622"/>
      <c r="BO20" s="673">
        <v>4.9000000000000004</v>
      </c>
      <c r="BP20" s="673"/>
      <c r="BQ20" s="673"/>
      <c r="BR20" s="673"/>
      <c r="BS20" s="626" t="s">
        <v>112</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18988464</v>
      </c>
      <c r="CS20" s="621"/>
      <c r="CT20" s="621"/>
      <c r="CU20" s="621"/>
      <c r="CV20" s="621"/>
      <c r="CW20" s="621"/>
      <c r="CX20" s="621"/>
      <c r="CY20" s="622"/>
      <c r="CZ20" s="673">
        <v>100</v>
      </c>
      <c r="DA20" s="673"/>
      <c r="DB20" s="673"/>
      <c r="DC20" s="673"/>
      <c r="DD20" s="626">
        <v>2171046</v>
      </c>
      <c r="DE20" s="621"/>
      <c r="DF20" s="621"/>
      <c r="DG20" s="621"/>
      <c r="DH20" s="621"/>
      <c r="DI20" s="621"/>
      <c r="DJ20" s="621"/>
      <c r="DK20" s="621"/>
      <c r="DL20" s="621"/>
      <c r="DM20" s="621"/>
      <c r="DN20" s="621"/>
      <c r="DO20" s="621"/>
      <c r="DP20" s="622"/>
      <c r="DQ20" s="626">
        <v>13312995</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v>3615</v>
      </c>
      <c r="S21" s="621"/>
      <c r="T21" s="621"/>
      <c r="U21" s="621"/>
      <c r="V21" s="621"/>
      <c r="W21" s="621"/>
      <c r="X21" s="621"/>
      <c r="Y21" s="622"/>
      <c r="Z21" s="673">
        <v>0</v>
      </c>
      <c r="AA21" s="673"/>
      <c r="AB21" s="673"/>
      <c r="AC21" s="673"/>
      <c r="AD21" s="674">
        <v>3615</v>
      </c>
      <c r="AE21" s="674"/>
      <c r="AF21" s="674"/>
      <c r="AG21" s="674"/>
      <c r="AH21" s="674"/>
      <c r="AI21" s="674"/>
      <c r="AJ21" s="674"/>
      <c r="AK21" s="674"/>
      <c r="AL21" s="643">
        <v>0</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128416</v>
      </c>
      <c r="BH21" s="621"/>
      <c r="BI21" s="621"/>
      <c r="BJ21" s="621"/>
      <c r="BK21" s="621"/>
      <c r="BL21" s="621"/>
      <c r="BM21" s="621"/>
      <c r="BN21" s="622"/>
      <c r="BO21" s="673">
        <v>4.9000000000000004</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48181</v>
      </c>
      <c r="S22" s="621"/>
      <c r="T22" s="621"/>
      <c r="U22" s="621"/>
      <c r="V22" s="621"/>
      <c r="W22" s="621"/>
      <c r="X22" s="621"/>
      <c r="Y22" s="622"/>
      <c r="Z22" s="673">
        <v>0.2</v>
      </c>
      <c r="AA22" s="673"/>
      <c r="AB22" s="673"/>
      <c r="AC22" s="673"/>
      <c r="AD22" s="674" t="s">
        <v>112</v>
      </c>
      <c r="AE22" s="674"/>
      <c r="AF22" s="674"/>
      <c r="AG22" s="674"/>
      <c r="AH22" s="674"/>
      <c r="AI22" s="674"/>
      <c r="AJ22" s="674"/>
      <c r="AK22" s="674"/>
      <c r="AL22" s="643" t="s">
        <v>112</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301868</v>
      </c>
      <c r="S23" s="621"/>
      <c r="T23" s="621"/>
      <c r="U23" s="621"/>
      <c r="V23" s="621"/>
      <c r="W23" s="621"/>
      <c r="X23" s="621"/>
      <c r="Y23" s="622"/>
      <c r="Z23" s="673">
        <v>1.6</v>
      </c>
      <c r="AA23" s="673"/>
      <c r="AB23" s="673"/>
      <c r="AC23" s="673"/>
      <c r="AD23" s="674">
        <v>5572</v>
      </c>
      <c r="AE23" s="674"/>
      <c r="AF23" s="674"/>
      <c r="AG23" s="674"/>
      <c r="AH23" s="674"/>
      <c r="AI23" s="674"/>
      <c r="AJ23" s="674"/>
      <c r="AK23" s="674"/>
      <c r="AL23" s="643">
        <v>0</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20420</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8022732</v>
      </c>
      <c r="CS24" s="671"/>
      <c r="CT24" s="671"/>
      <c r="CU24" s="671"/>
      <c r="CV24" s="671"/>
      <c r="CW24" s="671"/>
      <c r="CX24" s="671"/>
      <c r="CY24" s="718"/>
      <c r="CZ24" s="722">
        <v>42.3</v>
      </c>
      <c r="DA24" s="723"/>
      <c r="DB24" s="723"/>
      <c r="DC24" s="724"/>
      <c r="DD24" s="717">
        <v>6146115</v>
      </c>
      <c r="DE24" s="671"/>
      <c r="DF24" s="671"/>
      <c r="DG24" s="671"/>
      <c r="DH24" s="671"/>
      <c r="DI24" s="671"/>
      <c r="DJ24" s="671"/>
      <c r="DK24" s="718"/>
      <c r="DL24" s="717">
        <v>6140338</v>
      </c>
      <c r="DM24" s="671"/>
      <c r="DN24" s="671"/>
      <c r="DO24" s="671"/>
      <c r="DP24" s="671"/>
      <c r="DQ24" s="671"/>
      <c r="DR24" s="671"/>
      <c r="DS24" s="671"/>
      <c r="DT24" s="671"/>
      <c r="DU24" s="671"/>
      <c r="DV24" s="718"/>
      <c r="DW24" s="719">
        <v>49.9</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1616433</v>
      </c>
      <c r="S25" s="621"/>
      <c r="T25" s="621"/>
      <c r="U25" s="621"/>
      <c r="V25" s="621"/>
      <c r="W25" s="621"/>
      <c r="X25" s="621"/>
      <c r="Y25" s="622"/>
      <c r="Z25" s="673">
        <v>8.4</v>
      </c>
      <c r="AA25" s="673"/>
      <c r="AB25" s="673"/>
      <c r="AC25" s="673"/>
      <c r="AD25" s="674" t="s">
        <v>112</v>
      </c>
      <c r="AE25" s="674"/>
      <c r="AF25" s="674"/>
      <c r="AG25" s="674"/>
      <c r="AH25" s="674"/>
      <c r="AI25" s="674"/>
      <c r="AJ25" s="674"/>
      <c r="AK25" s="674"/>
      <c r="AL25" s="643" t="s">
        <v>112</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3200108</v>
      </c>
      <c r="CS25" s="639"/>
      <c r="CT25" s="639"/>
      <c r="CU25" s="639"/>
      <c r="CV25" s="639"/>
      <c r="CW25" s="639"/>
      <c r="CX25" s="639"/>
      <c r="CY25" s="640"/>
      <c r="CZ25" s="623">
        <v>16.899999999999999</v>
      </c>
      <c r="DA25" s="641"/>
      <c r="DB25" s="641"/>
      <c r="DC25" s="642"/>
      <c r="DD25" s="626">
        <v>2951041</v>
      </c>
      <c r="DE25" s="639"/>
      <c r="DF25" s="639"/>
      <c r="DG25" s="639"/>
      <c r="DH25" s="639"/>
      <c r="DI25" s="639"/>
      <c r="DJ25" s="639"/>
      <c r="DK25" s="640"/>
      <c r="DL25" s="626">
        <v>2950689</v>
      </c>
      <c r="DM25" s="639"/>
      <c r="DN25" s="639"/>
      <c r="DO25" s="639"/>
      <c r="DP25" s="639"/>
      <c r="DQ25" s="639"/>
      <c r="DR25" s="639"/>
      <c r="DS25" s="639"/>
      <c r="DT25" s="639"/>
      <c r="DU25" s="639"/>
      <c r="DV25" s="640"/>
      <c r="DW25" s="643">
        <v>24</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2049014</v>
      </c>
      <c r="CS26" s="621"/>
      <c r="CT26" s="621"/>
      <c r="CU26" s="621"/>
      <c r="CV26" s="621"/>
      <c r="CW26" s="621"/>
      <c r="CX26" s="621"/>
      <c r="CY26" s="622"/>
      <c r="CZ26" s="623">
        <v>10.8</v>
      </c>
      <c r="DA26" s="641"/>
      <c r="DB26" s="641"/>
      <c r="DC26" s="642"/>
      <c r="DD26" s="626">
        <v>1946980</v>
      </c>
      <c r="DE26" s="621"/>
      <c r="DF26" s="621"/>
      <c r="DG26" s="621"/>
      <c r="DH26" s="621"/>
      <c r="DI26" s="621"/>
      <c r="DJ26" s="621"/>
      <c r="DK26" s="622"/>
      <c r="DL26" s="626" t="s">
        <v>212</v>
      </c>
      <c r="DM26" s="621"/>
      <c r="DN26" s="621"/>
      <c r="DO26" s="621"/>
      <c r="DP26" s="621"/>
      <c r="DQ26" s="621"/>
      <c r="DR26" s="621"/>
      <c r="DS26" s="621"/>
      <c r="DT26" s="621"/>
      <c r="DU26" s="621"/>
      <c r="DV26" s="622"/>
      <c r="DW26" s="643" t="s">
        <v>212</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1534645</v>
      </c>
      <c r="S27" s="621"/>
      <c r="T27" s="621"/>
      <c r="U27" s="621"/>
      <c r="V27" s="621"/>
      <c r="W27" s="621"/>
      <c r="X27" s="621"/>
      <c r="Y27" s="622"/>
      <c r="Z27" s="673">
        <v>8</v>
      </c>
      <c r="AA27" s="673"/>
      <c r="AB27" s="673"/>
      <c r="AC27" s="673"/>
      <c r="AD27" s="674" t="s">
        <v>112</v>
      </c>
      <c r="AE27" s="674"/>
      <c r="AF27" s="674"/>
      <c r="AG27" s="674"/>
      <c r="AH27" s="674"/>
      <c r="AI27" s="674"/>
      <c r="AJ27" s="674"/>
      <c r="AK27" s="674"/>
      <c r="AL27" s="643" t="s">
        <v>112</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2640343</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2530990</v>
      </c>
      <c r="CS27" s="639"/>
      <c r="CT27" s="639"/>
      <c r="CU27" s="639"/>
      <c r="CV27" s="639"/>
      <c r="CW27" s="639"/>
      <c r="CX27" s="639"/>
      <c r="CY27" s="640"/>
      <c r="CZ27" s="623">
        <v>13.3</v>
      </c>
      <c r="DA27" s="641"/>
      <c r="DB27" s="641"/>
      <c r="DC27" s="642"/>
      <c r="DD27" s="626">
        <v>965197</v>
      </c>
      <c r="DE27" s="639"/>
      <c r="DF27" s="639"/>
      <c r="DG27" s="639"/>
      <c r="DH27" s="639"/>
      <c r="DI27" s="639"/>
      <c r="DJ27" s="639"/>
      <c r="DK27" s="640"/>
      <c r="DL27" s="626">
        <v>959772</v>
      </c>
      <c r="DM27" s="639"/>
      <c r="DN27" s="639"/>
      <c r="DO27" s="639"/>
      <c r="DP27" s="639"/>
      <c r="DQ27" s="639"/>
      <c r="DR27" s="639"/>
      <c r="DS27" s="639"/>
      <c r="DT27" s="639"/>
      <c r="DU27" s="639"/>
      <c r="DV27" s="640"/>
      <c r="DW27" s="643">
        <v>7.8</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30627</v>
      </c>
      <c r="S28" s="621"/>
      <c r="T28" s="621"/>
      <c r="U28" s="621"/>
      <c r="V28" s="621"/>
      <c r="W28" s="621"/>
      <c r="X28" s="621"/>
      <c r="Y28" s="622"/>
      <c r="Z28" s="673">
        <v>0.2</v>
      </c>
      <c r="AA28" s="673"/>
      <c r="AB28" s="673"/>
      <c r="AC28" s="673"/>
      <c r="AD28" s="674">
        <v>6174</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2291634</v>
      </c>
      <c r="CS28" s="621"/>
      <c r="CT28" s="621"/>
      <c r="CU28" s="621"/>
      <c r="CV28" s="621"/>
      <c r="CW28" s="621"/>
      <c r="CX28" s="621"/>
      <c r="CY28" s="622"/>
      <c r="CZ28" s="623">
        <v>12.1</v>
      </c>
      <c r="DA28" s="641"/>
      <c r="DB28" s="641"/>
      <c r="DC28" s="642"/>
      <c r="DD28" s="626">
        <v>2229877</v>
      </c>
      <c r="DE28" s="621"/>
      <c r="DF28" s="621"/>
      <c r="DG28" s="621"/>
      <c r="DH28" s="621"/>
      <c r="DI28" s="621"/>
      <c r="DJ28" s="621"/>
      <c r="DK28" s="622"/>
      <c r="DL28" s="626">
        <v>2229877</v>
      </c>
      <c r="DM28" s="621"/>
      <c r="DN28" s="621"/>
      <c r="DO28" s="621"/>
      <c r="DP28" s="621"/>
      <c r="DQ28" s="621"/>
      <c r="DR28" s="621"/>
      <c r="DS28" s="621"/>
      <c r="DT28" s="621"/>
      <c r="DU28" s="621"/>
      <c r="DV28" s="622"/>
      <c r="DW28" s="643">
        <v>18.100000000000001</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61993</v>
      </c>
      <c r="S29" s="621"/>
      <c r="T29" s="621"/>
      <c r="U29" s="621"/>
      <c r="V29" s="621"/>
      <c r="W29" s="621"/>
      <c r="X29" s="621"/>
      <c r="Y29" s="622"/>
      <c r="Z29" s="673">
        <v>0.3</v>
      </c>
      <c r="AA29" s="673"/>
      <c r="AB29" s="673"/>
      <c r="AC29" s="673"/>
      <c r="AD29" s="674" t="s">
        <v>112</v>
      </c>
      <c r="AE29" s="674"/>
      <c r="AF29" s="674"/>
      <c r="AG29" s="674"/>
      <c r="AH29" s="674"/>
      <c r="AI29" s="674"/>
      <c r="AJ29" s="674"/>
      <c r="AK29" s="674"/>
      <c r="AL29" s="643" t="s">
        <v>112</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291</v>
      </c>
      <c r="CG29" s="654"/>
      <c r="CH29" s="654"/>
      <c r="CI29" s="654"/>
      <c r="CJ29" s="654"/>
      <c r="CK29" s="654"/>
      <c r="CL29" s="654"/>
      <c r="CM29" s="654"/>
      <c r="CN29" s="654"/>
      <c r="CO29" s="654"/>
      <c r="CP29" s="654"/>
      <c r="CQ29" s="655"/>
      <c r="CR29" s="620">
        <v>2291459</v>
      </c>
      <c r="CS29" s="639"/>
      <c r="CT29" s="639"/>
      <c r="CU29" s="639"/>
      <c r="CV29" s="639"/>
      <c r="CW29" s="639"/>
      <c r="CX29" s="639"/>
      <c r="CY29" s="640"/>
      <c r="CZ29" s="623">
        <v>12.1</v>
      </c>
      <c r="DA29" s="641"/>
      <c r="DB29" s="641"/>
      <c r="DC29" s="642"/>
      <c r="DD29" s="626">
        <v>2229702</v>
      </c>
      <c r="DE29" s="639"/>
      <c r="DF29" s="639"/>
      <c r="DG29" s="639"/>
      <c r="DH29" s="639"/>
      <c r="DI29" s="639"/>
      <c r="DJ29" s="639"/>
      <c r="DK29" s="640"/>
      <c r="DL29" s="626">
        <v>2229702</v>
      </c>
      <c r="DM29" s="639"/>
      <c r="DN29" s="639"/>
      <c r="DO29" s="639"/>
      <c r="DP29" s="639"/>
      <c r="DQ29" s="639"/>
      <c r="DR29" s="639"/>
      <c r="DS29" s="639"/>
      <c r="DT29" s="639"/>
      <c r="DU29" s="639"/>
      <c r="DV29" s="640"/>
      <c r="DW29" s="643">
        <v>18.100000000000001</v>
      </c>
      <c r="DX29" s="644"/>
      <c r="DY29" s="644"/>
      <c r="DZ29" s="644"/>
      <c r="EA29" s="644"/>
      <c r="EB29" s="644"/>
      <c r="EC29" s="645"/>
    </row>
    <row r="30" spans="2:133" ht="11.25" customHeight="1" x14ac:dyDescent="0.15">
      <c r="B30" s="617" t="s">
        <v>292</v>
      </c>
      <c r="C30" s="618"/>
      <c r="D30" s="618"/>
      <c r="E30" s="618"/>
      <c r="F30" s="618"/>
      <c r="G30" s="618"/>
      <c r="H30" s="618"/>
      <c r="I30" s="618"/>
      <c r="J30" s="618"/>
      <c r="K30" s="618"/>
      <c r="L30" s="618"/>
      <c r="M30" s="618"/>
      <c r="N30" s="618"/>
      <c r="O30" s="618"/>
      <c r="P30" s="618"/>
      <c r="Q30" s="619"/>
      <c r="R30" s="620">
        <v>435011</v>
      </c>
      <c r="S30" s="621"/>
      <c r="T30" s="621"/>
      <c r="U30" s="621"/>
      <c r="V30" s="621"/>
      <c r="W30" s="621"/>
      <c r="X30" s="621"/>
      <c r="Y30" s="622"/>
      <c r="Z30" s="673">
        <v>2.2999999999999998</v>
      </c>
      <c r="AA30" s="673"/>
      <c r="AB30" s="673"/>
      <c r="AC30" s="673"/>
      <c r="AD30" s="674" t="s">
        <v>112</v>
      </c>
      <c r="AE30" s="674"/>
      <c r="AF30" s="674"/>
      <c r="AG30" s="674"/>
      <c r="AH30" s="674"/>
      <c r="AI30" s="674"/>
      <c r="AJ30" s="674"/>
      <c r="AK30" s="674"/>
      <c r="AL30" s="643" t="s">
        <v>112</v>
      </c>
      <c r="AM30" s="675"/>
      <c r="AN30" s="675"/>
      <c r="AO30" s="676"/>
      <c r="AP30" s="698" t="s">
        <v>293</v>
      </c>
      <c r="AQ30" s="699"/>
      <c r="AR30" s="699"/>
      <c r="AS30" s="699"/>
      <c r="AT30" s="704" t="s">
        <v>294</v>
      </c>
      <c r="AU30" s="184"/>
      <c r="AV30" s="184"/>
      <c r="AW30" s="184"/>
      <c r="AX30" s="707" t="s">
        <v>172</v>
      </c>
      <c r="AY30" s="708"/>
      <c r="AZ30" s="708"/>
      <c r="BA30" s="708"/>
      <c r="BB30" s="708"/>
      <c r="BC30" s="708"/>
      <c r="BD30" s="708"/>
      <c r="BE30" s="708"/>
      <c r="BF30" s="709"/>
      <c r="BG30" s="686">
        <v>96.8</v>
      </c>
      <c r="BH30" s="687"/>
      <c r="BI30" s="687"/>
      <c r="BJ30" s="687"/>
      <c r="BK30" s="687"/>
      <c r="BL30" s="687"/>
      <c r="BM30" s="688">
        <v>81.8</v>
      </c>
      <c r="BN30" s="687"/>
      <c r="BO30" s="687"/>
      <c r="BP30" s="687"/>
      <c r="BQ30" s="689"/>
      <c r="BR30" s="686">
        <v>96.3</v>
      </c>
      <c r="BS30" s="687"/>
      <c r="BT30" s="687"/>
      <c r="BU30" s="687"/>
      <c r="BV30" s="687"/>
      <c r="BW30" s="687"/>
      <c r="BX30" s="688">
        <v>81.3</v>
      </c>
      <c r="BY30" s="687"/>
      <c r="BZ30" s="687"/>
      <c r="CA30" s="687"/>
      <c r="CB30" s="689"/>
      <c r="CD30" s="692"/>
      <c r="CE30" s="693"/>
      <c r="CF30" s="657" t="s">
        <v>295</v>
      </c>
      <c r="CG30" s="654"/>
      <c r="CH30" s="654"/>
      <c r="CI30" s="654"/>
      <c r="CJ30" s="654"/>
      <c r="CK30" s="654"/>
      <c r="CL30" s="654"/>
      <c r="CM30" s="654"/>
      <c r="CN30" s="654"/>
      <c r="CO30" s="654"/>
      <c r="CP30" s="654"/>
      <c r="CQ30" s="655"/>
      <c r="CR30" s="620">
        <v>2090289</v>
      </c>
      <c r="CS30" s="621"/>
      <c r="CT30" s="621"/>
      <c r="CU30" s="621"/>
      <c r="CV30" s="621"/>
      <c r="CW30" s="621"/>
      <c r="CX30" s="621"/>
      <c r="CY30" s="622"/>
      <c r="CZ30" s="623">
        <v>11</v>
      </c>
      <c r="DA30" s="641"/>
      <c r="DB30" s="641"/>
      <c r="DC30" s="642"/>
      <c r="DD30" s="626">
        <v>2028532</v>
      </c>
      <c r="DE30" s="621"/>
      <c r="DF30" s="621"/>
      <c r="DG30" s="621"/>
      <c r="DH30" s="621"/>
      <c r="DI30" s="621"/>
      <c r="DJ30" s="621"/>
      <c r="DK30" s="622"/>
      <c r="DL30" s="626">
        <v>2028532</v>
      </c>
      <c r="DM30" s="621"/>
      <c r="DN30" s="621"/>
      <c r="DO30" s="621"/>
      <c r="DP30" s="621"/>
      <c r="DQ30" s="621"/>
      <c r="DR30" s="621"/>
      <c r="DS30" s="621"/>
      <c r="DT30" s="621"/>
      <c r="DU30" s="621"/>
      <c r="DV30" s="622"/>
      <c r="DW30" s="643">
        <v>16.5</v>
      </c>
      <c r="DX30" s="644"/>
      <c r="DY30" s="644"/>
      <c r="DZ30" s="644"/>
      <c r="EA30" s="644"/>
      <c r="EB30" s="644"/>
      <c r="EC30" s="645"/>
    </row>
    <row r="31" spans="2:133" ht="11.25" customHeight="1" x14ac:dyDescent="0.15">
      <c r="B31" s="617" t="s">
        <v>296</v>
      </c>
      <c r="C31" s="618"/>
      <c r="D31" s="618"/>
      <c r="E31" s="618"/>
      <c r="F31" s="618"/>
      <c r="G31" s="618"/>
      <c r="H31" s="618"/>
      <c r="I31" s="618"/>
      <c r="J31" s="618"/>
      <c r="K31" s="618"/>
      <c r="L31" s="618"/>
      <c r="M31" s="618"/>
      <c r="N31" s="618"/>
      <c r="O31" s="618"/>
      <c r="P31" s="618"/>
      <c r="Q31" s="619"/>
      <c r="R31" s="620">
        <v>309954</v>
      </c>
      <c r="S31" s="621"/>
      <c r="T31" s="621"/>
      <c r="U31" s="621"/>
      <c r="V31" s="621"/>
      <c r="W31" s="621"/>
      <c r="X31" s="621"/>
      <c r="Y31" s="622"/>
      <c r="Z31" s="673">
        <v>1.6</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297</v>
      </c>
      <c r="AV31" s="183"/>
      <c r="AW31" s="183"/>
      <c r="AX31" s="617" t="s">
        <v>298</v>
      </c>
      <c r="AY31" s="618"/>
      <c r="AZ31" s="618"/>
      <c r="BA31" s="618"/>
      <c r="BB31" s="618"/>
      <c r="BC31" s="618"/>
      <c r="BD31" s="618"/>
      <c r="BE31" s="618"/>
      <c r="BF31" s="619"/>
      <c r="BG31" s="684">
        <v>98.2</v>
      </c>
      <c r="BH31" s="639"/>
      <c r="BI31" s="639"/>
      <c r="BJ31" s="639"/>
      <c r="BK31" s="639"/>
      <c r="BL31" s="639"/>
      <c r="BM31" s="675">
        <v>90.6</v>
      </c>
      <c r="BN31" s="685"/>
      <c r="BO31" s="685"/>
      <c r="BP31" s="685"/>
      <c r="BQ31" s="649"/>
      <c r="BR31" s="684">
        <v>97.8</v>
      </c>
      <c r="BS31" s="639"/>
      <c r="BT31" s="639"/>
      <c r="BU31" s="639"/>
      <c r="BV31" s="639"/>
      <c r="BW31" s="639"/>
      <c r="BX31" s="675">
        <v>89.8</v>
      </c>
      <c r="BY31" s="685"/>
      <c r="BZ31" s="685"/>
      <c r="CA31" s="685"/>
      <c r="CB31" s="649"/>
      <c r="CD31" s="692"/>
      <c r="CE31" s="693"/>
      <c r="CF31" s="657" t="s">
        <v>299</v>
      </c>
      <c r="CG31" s="654"/>
      <c r="CH31" s="654"/>
      <c r="CI31" s="654"/>
      <c r="CJ31" s="654"/>
      <c r="CK31" s="654"/>
      <c r="CL31" s="654"/>
      <c r="CM31" s="654"/>
      <c r="CN31" s="654"/>
      <c r="CO31" s="654"/>
      <c r="CP31" s="654"/>
      <c r="CQ31" s="655"/>
      <c r="CR31" s="620">
        <v>201170</v>
      </c>
      <c r="CS31" s="639"/>
      <c r="CT31" s="639"/>
      <c r="CU31" s="639"/>
      <c r="CV31" s="639"/>
      <c r="CW31" s="639"/>
      <c r="CX31" s="639"/>
      <c r="CY31" s="640"/>
      <c r="CZ31" s="623">
        <v>1.1000000000000001</v>
      </c>
      <c r="DA31" s="641"/>
      <c r="DB31" s="641"/>
      <c r="DC31" s="642"/>
      <c r="DD31" s="626">
        <v>201170</v>
      </c>
      <c r="DE31" s="639"/>
      <c r="DF31" s="639"/>
      <c r="DG31" s="639"/>
      <c r="DH31" s="639"/>
      <c r="DI31" s="639"/>
      <c r="DJ31" s="639"/>
      <c r="DK31" s="640"/>
      <c r="DL31" s="626">
        <v>201170</v>
      </c>
      <c r="DM31" s="639"/>
      <c r="DN31" s="639"/>
      <c r="DO31" s="639"/>
      <c r="DP31" s="639"/>
      <c r="DQ31" s="639"/>
      <c r="DR31" s="639"/>
      <c r="DS31" s="639"/>
      <c r="DT31" s="639"/>
      <c r="DU31" s="639"/>
      <c r="DV31" s="640"/>
      <c r="DW31" s="643">
        <v>1.6</v>
      </c>
      <c r="DX31" s="644"/>
      <c r="DY31" s="644"/>
      <c r="DZ31" s="644"/>
      <c r="EA31" s="644"/>
      <c r="EB31" s="644"/>
      <c r="EC31" s="645"/>
    </row>
    <row r="32" spans="2:133" ht="11.25" customHeight="1" x14ac:dyDescent="0.15">
      <c r="B32" s="617" t="s">
        <v>300</v>
      </c>
      <c r="C32" s="618"/>
      <c r="D32" s="618"/>
      <c r="E32" s="618"/>
      <c r="F32" s="618"/>
      <c r="G32" s="618"/>
      <c r="H32" s="618"/>
      <c r="I32" s="618"/>
      <c r="J32" s="618"/>
      <c r="K32" s="618"/>
      <c r="L32" s="618"/>
      <c r="M32" s="618"/>
      <c r="N32" s="618"/>
      <c r="O32" s="618"/>
      <c r="P32" s="618"/>
      <c r="Q32" s="619"/>
      <c r="R32" s="620">
        <v>696334</v>
      </c>
      <c r="S32" s="621"/>
      <c r="T32" s="621"/>
      <c r="U32" s="621"/>
      <c r="V32" s="621"/>
      <c r="W32" s="621"/>
      <c r="X32" s="621"/>
      <c r="Y32" s="622"/>
      <c r="Z32" s="673">
        <v>3.6</v>
      </c>
      <c r="AA32" s="673"/>
      <c r="AB32" s="673"/>
      <c r="AC32" s="673"/>
      <c r="AD32" s="674">
        <v>144</v>
      </c>
      <c r="AE32" s="674"/>
      <c r="AF32" s="674"/>
      <c r="AG32" s="674"/>
      <c r="AH32" s="674"/>
      <c r="AI32" s="674"/>
      <c r="AJ32" s="674"/>
      <c r="AK32" s="674"/>
      <c r="AL32" s="643">
        <v>0</v>
      </c>
      <c r="AM32" s="675"/>
      <c r="AN32" s="675"/>
      <c r="AO32" s="676"/>
      <c r="AP32" s="702"/>
      <c r="AQ32" s="703"/>
      <c r="AR32" s="703"/>
      <c r="AS32" s="703"/>
      <c r="AT32" s="706"/>
      <c r="AU32" s="185"/>
      <c r="AV32" s="185"/>
      <c r="AW32" s="185"/>
      <c r="AX32" s="601" t="s">
        <v>301</v>
      </c>
      <c r="AY32" s="602"/>
      <c r="AZ32" s="602"/>
      <c r="BA32" s="602"/>
      <c r="BB32" s="602"/>
      <c r="BC32" s="602"/>
      <c r="BD32" s="602"/>
      <c r="BE32" s="602"/>
      <c r="BF32" s="603"/>
      <c r="BG32" s="683">
        <v>95</v>
      </c>
      <c r="BH32" s="605"/>
      <c r="BI32" s="605"/>
      <c r="BJ32" s="605"/>
      <c r="BK32" s="605"/>
      <c r="BL32" s="605"/>
      <c r="BM32" s="668">
        <v>73.400000000000006</v>
      </c>
      <c r="BN32" s="605"/>
      <c r="BO32" s="605"/>
      <c r="BP32" s="605"/>
      <c r="BQ32" s="662"/>
      <c r="BR32" s="683">
        <v>94.8</v>
      </c>
      <c r="BS32" s="605"/>
      <c r="BT32" s="605"/>
      <c r="BU32" s="605"/>
      <c r="BV32" s="605"/>
      <c r="BW32" s="605"/>
      <c r="BX32" s="668">
        <v>73</v>
      </c>
      <c r="BY32" s="605"/>
      <c r="BZ32" s="605"/>
      <c r="CA32" s="605"/>
      <c r="CB32" s="662"/>
      <c r="CD32" s="694"/>
      <c r="CE32" s="695"/>
      <c r="CF32" s="657" t="s">
        <v>302</v>
      </c>
      <c r="CG32" s="654"/>
      <c r="CH32" s="654"/>
      <c r="CI32" s="654"/>
      <c r="CJ32" s="654"/>
      <c r="CK32" s="654"/>
      <c r="CL32" s="654"/>
      <c r="CM32" s="654"/>
      <c r="CN32" s="654"/>
      <c r="CO32" s="654"/>
      <c r="CP32" s="654"/>
      <c r="CQ32" s="655"/>
      <c r="CR32" s="620">
        <v>175</v>
      </c>
      <c r="CS32" s="621"/>
      <c r="CT32" s="621"/>
      <c r="CU32" s="621"/>
      <c r="CV32" s="621"/>
      <c r="CW32" s="621"/>
      <c r="CX32" s="621"/>
      <c r="CY32" s="622"/>
      <c r="CZ32" s="623">
        <v>0</v>
      </c>
      <c r="DA32" s="641"/>
      <c r="DB32" s="641"/>
      <c r="DC32" s="642"/>
      <c r="DD32" s="626">
        <v>175</v>
      </c>
      <c r="DE32" s="621"/>
      <c r="DF32" s="621"/>
      <c r="DG32" s="621"/>
      <c r="DH32" s="621"/>
      <c r="DI32" s="621"/>
      <c r="DJ32" s="621"/>
      <c r="DK32" s="622"/>
      <c r="DL32" s="626">
        <v>175</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303</v>
      </c>
      <c r="C33" s="618"/>
      <c r="D33" s="618"/>
      <c r="E33" s="618"/>
      <c r="F33" s="618"/>
      <c r="G33" s="618"/>
      <c r="H33" s="618"/>
      <c r="I33" s="618"/>
      <c r="J33" s="618"/>
      <c r="K33" s="618"/>
      <c r="L33" s="618"/>
      <c r="M33" s="618"/>
      <c r="N33" s="618"/>
      <c r="O33" s="618"/>
      <c r="P33" s="618"/>
      <c r="Q33" s="619"/>
      <c r="R33" s="620">
        <v>1669735</v>
      </c>
      <c r="S33" s="621"/>
      <c r="T33" s="621"/>
      <c r="U33" s="621"/>
      <c r="V33" s="621"/>
      <c r="W33" s="621"/>
      <c r="X33" s="621"/>
      <c r="Y33" s="622"/>
      <c r="Z33" s="673">
        <v>8.6999999999999993</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8786086</v>
      </c>
      <c r="CS33" s="639"/>
      <c r="CT33" s="639"/>
      <c r="CU33" s="639"/>
      <c r="CV33" s="639"/>
      <c r="CW33" s="639"/>
      <c r="CX33" s="639"/>
      <c r="CY33" s="640"/>
      <c r="CZ33" s="623">
        <v>46.3</v>
      </c>
      <c r="DA33" s="641"/>
      <c r="DB33" s="641"/>
      <c r="DC33" s="642"/>
      <c r="DD33" s="626">
        <v>6603190</v>
      </c>
      <c r="DE33" s="639"/>
      <c r="DF33" s="639"/>
      <c r="DG33" s="639"/>
      <c r="DH33" s="639"/>
      <c r="DI33" s="639"/>
      <c r="DJ33" s="639"/>
      <c r="DK33" s="640"/>
      <c r="DL33" s="626">
        <v>5277350</v>
      </c>
      <c r="DM33" s="639"/>
      <c r="DN33" s="639"/>
      <c r="DO33" s="639"/>
      <c r="DP33" s="639"/>
      <c r="DQ33" s="639"/>
      <c r="DR33" s="639"/>
      <c r="DS33" s="639"/>
      <c r="DT33" s="639"/>
      <c r="DU33" s="639"/>
      <c r="DV33" s="640"/>
      <c r="DW33" s="643">
        <v>42.9</v>
      </c>
      <c r="DX33" s="644"/>
      <c r="DY33" s="644"/>
      <c r="DZ33" s="644"/>
      <c r="EA33" s="644"/>
      <c r="EB33" s="644"/>
      <c r="EC33" s="645"/>
    </row>
    <row r="34" spans="2:133" ht="11.25" customHeight="1" x14ac:dyDescent="0.15">
      <c r="B34" s="617" t="s">
        <v>305</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2582807</v>
      </c>
      <c r="CS34" s="621"/>
      <c r="CT34" s="621"/>
      <c r="CU34" s="621"/>
      <c r="CV34" s="621"/>
      <c r="CW34" s="621"/>
      <c r="CX34" s="621"/>
      <c r="CY34" s="622"/>
      <c r="CZ34" s="623">
        <v>13.6</v>
      </c>
      <c r="DA34" s="641"/>
      <c r="DB34" s="641"/>
      <c r="DC34" s="642"/>
      <c r="DD34" s="626">
        <v>2010008</v>
      </c>
      <c r="DE34" s="621"/>
      <c r="DF34" s="621"/>
      <c r="DG34" s="621"/>
      <c r="DH34" s="621"/>
      <c r="DI34" s="621"/>
      <c r="DJ34" s="621"/>
      <c r="DK34" s="622"/>
      <c r="DL34" s="626">
        <v>1781953</v>
      </c>
      <c r="DM34" s="621"/>
      <c r="DN34" s="621"/>
      <c r="DO34" s="621"/>
      <c r="DP34" s="621"/>
      <c r="DQ34" s="621"/>
      <c r="DR34" s="621"/>
      <c r="DS34" s="621"/>
      <c r="DT34" s="621"/>
      <c r="DU34" s="621"/>
      <c r="DV34" s="622"/>
      <c r="DW34" s="643">
        <v>14.5</v>
      </c>
      <c r="DX34" s="644"/>
      <c r="DY34" s="644"/>
      <c r="DZ34" s="644"/>
      <c r="EA34" s="644"/>
      <c r="EB34" s="644"/>
      <c r="EC34" s="645"/>
    </row>
    <row r="35" spans="2:133" ht="11.25" customHeight="1" x14ac:dyDescent="0.15">
      <c r="B35" s="617" t="s">
        <v>309</v>
      </c>
      <c r="C35" s="618"/>
      <c r="D35" s="618"/>
      <c r="E35" s="618"/>
      <c r="F35" s="618"/>
      <c r="G35" s="618"/>
      <c r="H35" s="618"/>
      <c r="I35" s="618"/>
      <c r="J35" s="618"/>
      <c r="K35" s="618"/>
      <c r="L35" s="618"/>
      <c r="M35" s="618"/>
      <c r="N35" s="618"/>
      <c r="O35" s="618"/>
      <c r="P35" s="618"/>
      <c r="Q35" s="619"/>
      <c r="R35" s="620">
        <v>491735</v>
      </c>
      <c r="S35" s="621"/>
      <c r="T35" s="621"/>
      <c r="U35" s="621"/>
      <c r="V35" s="621"/>
      <c r="W35" s="621"/>
      <c r="X35" s="621"/>
      <c r="Y35" s="622"/>
      <c r="Z35" s="673">
        <v>2.5</v>
      </c>
      <c r="AA35" s="673"/>
      <c r="AB35" s="673"/>
      <c r="AC35" s="673"/>
      <c r="AD35" s="674" t="s">
        <v>112</v>
      </c>
      <c r="AE35" s="674"/>
      <c r="AF35" s="674"/>
      <c r="AG35" s="674"/>
      <c r="AH35" s="674"/>
      <c r="AI35" s="674"/>
      <c r="AJ35" s="674"/>
      <c r="AK35" s="674"/>
      <c r="AL35" s="643" t="s">
        <v>112</v>
      </c>
      <c r="AM35" s="675"/>
      <c r="AN35" s="675"/>
      <c r="AO35" s="676"/>
      <c r="AP35" s="188"/>
      <c r="AQ35" s="677" t="s">
        <v>310</v>
      </c>
      <c r="AR35" s="678"/>
      <c r="AS35" s="678"/>
      <c r="AT35" s="678"/>
      <c r="AU35" s="678"/>
      <c r="AV35" s="678"/>
      <c r="AW35" s="678"/>
      <c r="AX35" s="678"/>
      <c r="AY35" s="679"/>
      <c r="AZ35" s="670">
        <v>3182085</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v>208335</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538318</v>
      </c>
      <c r="CS35" s="639"/>
      <c r="CT35" s="639"/>
      <c r="CU35" s="639"/>
      <c r="CV35" s="639"/>
      <c r="CW35" s="639"/>
      <c r="CX35" s="639"/>
      <c r="CY35" s="640"/>
      <c r="CZ35" s="623">
        <v>2.8</v>
      </c>
      <c r="DA35" s="641"/>
      <c r="DB35" s="641"/>
      <c r="DC35" s="642"/>
      <c r="DD35" s="626">
        <v>524152</v>
      </c>
      <c r="DE35" s="639"/>
      <c r="DF35" s="639"/>
      <c r="DG35" s="639"/>
      <c r="DH35" s="639"/>
      <c r="DI35" s="639"/>
      <c r="DJ35" s="639"/>
      <c r="DK35" s="640"/>
      <c r="DL35" s="626">
        <v>524152</v>
      </c>
      <c r="DM35" s="639"/>
      <c r="DN35" s="639"/>
      <c r="DO35" s="639"/>
      <c r="DP35" s="639"/>
      <c r="DQ35" s="639"/>
      <c r="DR35" s="639"/>
      <c r="DS35" s="639"/>
      <c r="DT35" s="639"/>
      <c r="DU35" s="639"/>
      <c r="DV35" s="640"/>
      <c r="DW35" s="643">
        <v>4.3</v>
      </c>
      <c r="DX35" s="644"/>
      <c r="DY35" s="644"/>
      <c r="DZ35" s="644"/>
      <c r="EA35" s="644"/>
      <c r="EB35" s="644"/>
      <c r="EC35" s="645"/>
    </row>
    <row r="36" spans="2:133" ht="11.25" customHeight="1" x14ac:dyDescent="0.15">
      <c r="B36" s="601" t="s">
        <v>313</v>
      </c>
      <c r="C36" s="602"/>
      <c r="D36" s="602"/>
      <c r="E36" s="602"/>
      <c r="F36" s="602"/>
      <c r="G36" s="602"/>
      <c r="H36" s="602"/>
      <c r="I36" s="602"/>
      <c r="J36" s="602"/>
      <c r="K36" s="602"/>
      <c r="L36" s="602"/>
      <c r="M36" s="602"/>
      <c r="N36" s="602"/>
      <c r="O36" s="602"/>
      <c r="P36" s="602"/>
      <c r="Q36" s="603"/>
      <c r="R36" s="604">
        <v>19303213</v>
      </c>
      <c r="S36" s="661"/>
      <c r="T36" s="661"/>
      <c r="U36" s="661"/>
      <c r="V36" s="661"/>
      <c r="W36" s="661"/>
      <c r="X36" s="661"/>
      <c r="Y36" s="664"/>
      <c r="Z36" s="665">
        <v>100</v>
      </c>
      <c r="AA36" s="665"/>
      <c r="AB36" s="665"/>
      <c r="AC36" s="665"/>
      <c r="AD36" s="666">
        <v>11807050</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769142</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153194</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2450284</v>
      </c>
      <c r="CS36" s="621"/>
      <c r="CT36" s="621"/>
      <c r="CU36" s="621"/>
      <c r="CV36" s="621"/>
      <c r="CW36" s="621"/>
      <c r="CX36" s="621"/>
      <c r="CY36" s="622"/>
      <c r="CZ36" s="623">
        <v>12.9</v>
      </c>
      <c r="DA36" s="641"/>
      <c r="DB36" s="641"/>
      <c r="DC36" s="642"/>
      <c r="DD36" s="626">
        <v>1886969</v>
      </c>
      <c r="DE36" s="621"/>
      <c r="DF36" s="621"/>
      <c r="DG36" s="621"/>
      <c r="DH36" s="621"/>
      <c r="DI36" s="621"/>
      <c r="DJ36" s="621"/>
      <c r="DK36" s="622"/>
      <c r="DL36" s="626">
        <v>1387443</v>
      </c>
      <c r="DM36" s="621"/>
      <c r="DN36" s="621"/>
      <c r="DO36" s="621"/>
      <c r="DP36" s="621"/>
      <c r="DQ36" s="621"/>
      <c r="DR36" s="621"/>
      <c r="DS36" s="621"/>
      <c r="DT36" s="621"/>
      <c r="DU36" s="621"/>
      <c r="DV36" s="622"/>
      <c r="DW36" s="643">
        <v>11.3</v>
      </c>
      <c r="DX36" s="644"/>
      <c r="DY36" s="644"/>
      <c r="DZ36" s="644"/>
      <c r="EA36" s="644"/>
      <c r="EB36" s="644"/>
      <c r="EC36" s="645"/>
    </row>
    <row r="37" spans="2:133" ht="11.25" customHeight="1" x14ac:dyDescent="0.15">
      <c r="AQ37" s="646" t="s">
        <v>317</v>
      </c>
      <c r="AR37" s="647"/>
      <c r="AS37" s="647"/>
      <c r="AT37" s="647"/>
      <c r="AU37" s="647"/>
      <c r="AV37" s="647"/>
      <c r="AW37" s="647"/>
      <c r="AX37" s="647"/>
      <c r="AY37" s="648"/>
      <c r="AZ37" s="620">
        <v>702000</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4177</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748065</v>
      </c>
      <c r="CS37" s="639"/>
      <c r="CT37" s="639"/>
      <c r="CU37" s="639"/>
      <c r="CV37" s="639"/>
      <c r="CW37" s="639"/>
      <c r="CX37" s="639"/>
      <c r="CY37" s="640"/>
      <c r="CZ37" s="623">
        <v>3.9</v>
      </c>
      <c r="DA37" s="641"/>
      <c r="DB37" s="641"/>
      <c r="DC37" s="642"/>
      <c r="DD37" s="626">
        <v>628765</v>
      </c>
      <c r="DE37" s="639"/>
      <c r="DF37" s="639"/>
      <c r="DG37" s="639"/>
      <c r="DH37" s="639"/>
      <c r="DI37" s="639"/>
      <c r="DJ37" s="639"/>
      <c r="DK37" s="640"/>
      <c r="DL37" s="626">
        <v>615806</v>
      </c>
      <c r="DM37" s="639"/>
      <c r="DN37" s="639"/>
      <c r="DO37" s="639"/>
      <c r="DP37" s="639"/>
      <c r="DQ37" s="639"/>
      <c r="DR37" s="639"/>
      <c r="DS37" s="639"/>
      <c r="DT37" s="639"/>
      <c r="DU37" s="639"/>
      <c r="DV37" s="640"/>
      <c r="DW37" s="643">
        <v>5</v>
      </c>
      <c r="DX37" s="644"/>
      <c r="DY37" s="644"/>
      <c r="DZ37" s="644"/>
      <c r="EA37" s="644"/>
      <c r="EB37" s="644"/>
      <c r="EC37" s="645"/>
    </row>
    <row r="38" spans="2:133" ht="11.25" customHeight="1" x14ac:dyDescent="0.15">
      <c r="AQ38" s="646" t="s">
        <v>320</v>
      </c>
      <c r="AR38" s="647"/>
      <c r="AS38" s="647"/>
      <c r="AT38" s="647"/>
      <c r="AU38" s="647"/>
      <c r="AV38" s="647"/>
      <c r="AW38" s="647"/>
      <c r="AX38" s="647"/>
      <c r="AY38" s="648"/>
      <c r="AZ38" s="620">
        <v>122034</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6830</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2277154</v>
      </c>
      <c r="CS38" s="621"/>
      <c r="CT38" s="621"/>
      <c r="CU38" s="621"/>
      <c r="CV38" s="621"/>
      <c r="CW38" s="621"/>
      <c r="CX38" s="621"/>
      <c r="CY38" s="622"/>
      <c r="CZ38" s="623">
        <v>12</v>
      </c>
      <c r="DA38" s="641"/>
      <c r="DB38" s="641"/>
      <c r="DC38" s="642"/>
      <c r="DD38" s="626">
        <v>2043231</v>
      </c>
      <c r="DE38" s="621"/>
      <c r="DF38" s="621"/>
      <c r="DG38" s="621"/>
      <c r="DH38" s="621"/>
      <c r="DI38" s="621"/>
      <c r="DJ38" s="621"/>
      <c r="DK38" s="622"/>
      <c r="DL38" s="626">
        <v>1583802</v>
      </c>
      <c r="DM38" s="621"/>
      <c r="DN38" s="621"/>
      <c r="DO38" s="621"/>
      <c r="DP38" s="621"/>
      <c r="DQ38" s="621"/>
      <c r="DR38" s="621"/>
      <c r="DS38" s="621"/>
      <c r="DT38" s="621"/>
      <c r="DU38" s="621"/>
      <c r="DV38" s="622"/>
      <c r="DW38" s="643">
        <v>12.9</v>
      </c>
      <c r="DX38" s="644"/>
      <c r="DY38" s="644"/>
      <c r="DZ38" s="644"/>
      <c r="EA38" s="644"/>
      <c r="EB38" s="644"/>
      <c r="EC38" s="645"/>
    </row>
    <row r="39" spans="2:133" ht="11.25" customHeight="1" x14ac:dyDescent="0.15">
      <c r="AQ39" s="646" t="s">
        <v>323</v>
      </c>
      <c r="AR39" s="647"/>
      <c r="AS39" s="647"/>
      <c r="AT39" s="647"/>
      <c r="AU39" s="647"/>
      <c r="AV39" s="647"/>
      <c r="AW39" s="647"/>
      <c r="AX39" s="647"/>
      <c r="AY39" s="648"/>
      <c r="AZ39" s="620">
        <v>69977</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82</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194084</v>
      </c>
      <c r="CS39" s="639"/>
      <c r="CT39" s="639"/>
      <c r="CU39" s="639"/>
      <c r="CV39" s="639"/>
      <c r="CW39" s="639"/>
      <c r="CX39" s="639"/>
      <c r="CY39" s="640"/>
      <c r="CZ39" s="623">
        <v>1</v>
      </c>
      <c r="DA39" s="641"/>
      <c r="DB39" s="641"/>
      <c r="DC39" s="642"/>
      <c r="DD39" s="626">
        <v>6838</v>
      </c>
      <c r="DE39" s="639"/>
      <c r="DF39" s="639"/>
      <c r="DG39" s="639"/>
      <c r="DH39" s="639"/>
      <c r="DI39" s="639"/>
      <c r="DJ39" s="639"/>
      <c r="DK39" s="640"/>
      <c r="DL39" s="626" t="s">
        <v>327</v>
      </c>
      <c r="DM39" s="639"/>
      <c r="DN39" s="639"/>
      <c r="DO39" s="639"/>
      <c r="DP39" s="639"/>
      <c r="DQ39" s="639"/>
      <c r="DR39" s="639"/>
      <c r="DS39" s="639"/>
      <c r="DT39" s="639"/>
      <c r="DU39" s="639"/>
      <c r="DV39" s="640"/>
      <c r="DW39" s="643" t="s">
        <v>327</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377478</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114</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v>743439</v>
      </c>
      <c r="CS40" s="621"/>
      <c r="CT40" s="621"/>
      <c r="CU40" s="621"/>
      <c r="CV40" s="621"/>
      <c r="CW40" s="621"/>
      <c r="CX40" s="621"/>
      <c r="CY40" s="622"/>
      <c r="CZ40" s="623">
        <v>3.9</v>
      </c>
      <c r="DA40" s="641"/>
      <c r="DB40" s="641"/>
      <c r="DC40" s="642"/>
      <c r="DD40" s="626">
        <v>131992</v>
      </c>
      <c r="DE40" s="621"/>
      <c r="DF40" s="621"/>
      <c r="DG40" s="621"/>
      <c r="DH40" s="621"/>
      <c r="DI40" s="621"/>
      <c r="DJ40" s="621"/>
      <c r="DK40" s="622"/>
      <c r="DL40" s="626" t="s">
        <v>327</v>
      </c>
      <c r="DM40" s="621"/>
      <c r="DN40" s="621"/>
      <c r="DO40" s="621"/>
      <c r="DP40" s="621"/>
      <c r="DQ40" s="621"/>
      <c r="DR40" s="621"/>
      <c r="DS40" s="621"/>
      <c r="DT40" s="621"/>
      <c r="DU40" s="621"/>
      <c r="DV40" s="622"/>
      <c r="DW40" s="643" t="s">
        <v>327</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1141454</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300</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334</v>
      </c>
      <c r="CS41" s="639"/>
      <c r="CT41" s="639"/>
      <c r="CU41" s="639"/>
      <c r="CV41" s="639"/>
      <c r="CW41" s="639"/>
      <c r="CX41" s="639"/>
      <c r="CY41" s="640"/>
      <c r="CZ41" s="623" t="s">
        <v>334</v>
      </c>
      <c r="DA41" s="641"/>
      <c r="DB41" s="641"/>
      <c r="DC41" s="642"/>
      <c r="DD41" s="626" t="s">
        <v>334</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2179646</v>
      </c>
      <c r="CS42" s="621"/>
      <c r="CT42" s="621"/>
      <c r="CU42" s="621"/>
      <c r="CV42" s="621"/>
      <c r="CW42" s="621"/>
      <c r="CX42" s="621"/>
      <c r="CY42" s="622"/>
      <c r="CZ42" s="623">
        <v>11.5</v>
      </c>
      <c r="DA42" s="624"/>
      <c r="DB42" s="624"/>
      <c r="DC42" s="625"/>
      <c r="DD42" s="626">
        <v>563690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v>28511</v>
      </c>
      <c r="CS43" s="639"/>
      <c r="CT43" s="639"/>
      <c r="CU43" s="639"/>
      <c r="CV43" s="639"/>
      <c r="CW43" s="639"/>
      <c r="CX43" s="639"/>
      <c r="CY43" s="640"/>
      <c r="CZ43" s="623">
        <v>0.2</v>
      </c>
      <c r="DA43" s="641"/>
      <c r="DB43" s="641"/>
      <c r="DC43" s="642"/>
      <c r="DD43" s="626">
        <v>28511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339</v>
      </c>
      <c r="CD44" s="633" t="s">
        <v>290</v>
      </c>
      <c r="CE44" s="634"/>
      <c r="CF44" s="617" t="s">
        <v>340</v>
      </c>
      <c r="CG44" s="618"/>
      <c r="CH44" s="618"/>
      <c r="CI44" s="618"/>
      <c r="CJ44" s="618"/>
      <c r="CK44" s="618"/>
      <c r="CL44" s="618"/>
      <c r="CM44" s="618"/>
      <c r="CN44" s="618"/>
      <c r="CO44" s="618"/>
      <c r="CP44" s="618"/>
      <c r="CQ44" s="619"/>
      <c r="CR44" s="620">
        <v>2171046</v>
      </c>
      <c r="CS44" s="621"/>
      <c r="CT44" s="621"/>
      <c r="CU44" s="621"/>
      <c r="CV44" s="621"/>
      <c r="CW44" s="621"/>
      <c r="CX44" s="621"/>
      <c r="CY44" s="622"/>
      <c r="CZ44" s="623">
        <v>11.4</v>
      </c>
      <c r="DA44" s="624"/>
      <c r="DB44" s="624"/>
      <c r="DC44" s="625"/>
      <c r="DD44" s="626">
        <v>563650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341</v>
      </c>
      <c r="CG45" s="618"/>
      <c r="CH45" s="618"/>
      <c r="CI45" s="618"/>
      <c r="CJ45" s="618"/>
      <c r="CK45" s="618"/>
      <c r="CL45" s="618"/>
      <c r="CM45" s="618"/>
      <c r="CN45" s="618"/>
      <c r="CO45" s="618"/>
      <c r="CP45" s="618"/>
      <c r="CQ45" s="619"/>
      <c r="CR45" s="620">
        <v>914059</v>
      </c>
      <c r="CS45" s="639"/>
      <c r="CT45" s="639"/>
      <c r="CU45" s="639"/>
      <c r="CV45" s="639"/>
      <c r="CW45" s="639"/>
      <c r="CX45" s="639"/>
      <c r="CY45" s="640"/>
      <c r="CZ45" s="623">
        <v>4.8</v>
      </c>
      <c r="DA45" s="641"/>
      <c r="DB45" s="641"/>
      <c r="DC45" s="642"/>
      <c r="DD45" s="626">
        <v>18745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342</v>
      </c>
      <c r="CG46" s="618"/>
      <c r="CH46" s="618"/>
      <c r="CI46" s="618"/>
      <c r="CJ46" s="618"/>
      <c r="CK46" s="618"/>
      <c r="CL46" s="618"/>
      <c r="CM46" s="618"/>
      <c r="CN46" s="618"/>
      <c r="CO46" s="618"/>
      <c r="CP46" s="618"/>
      <c r="CQ46" s="619"/>
      <c r="CR46" s="620">
        <v>1100823</v>
      </c>
      <c r="CS46" s="621"/>
      <c r="CT46" s="621"/>
      <c r="CU46" s="621"/>
      <c r="CV46" s="621"/>
      <c r="CW46" s="621"/>
      <c r="CX46" s="621"/>
      <c r="CY46" s="622"/>
      <c r="CZ46" s="623">
        <v>5.8</v>
      </c>
      <c r="DA46" s="624"/>
      <c r="DB46" s="624"/>
      <c r="DC46" s="625"/>
      <c r="DD46" s="626">
        <v>521058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343</v>
      </c>
      <c r="CG47" s="618"/>
      <c r="CH47" s="618"/>
      <c r="CI47" s="618"/>
      <c r="CJ47" s="618"/>
      <c r="CK47" s="618"/>
      <c r="CL47" s="618"/>
      <c r="CM47" s="618"/>
      <c r="CN47" s="618"/>
      <c r="CO47" s="618"/>
      <c r="CP47" s="618"/>
      <c r="CQ47" s="619"/>
      <c r="CR47" s="620">
        <v>8600</v>
      </c>
      <c r="CS47" s="639"/>
      <c r="CT47" s="639"/>
      <c r="CU47" s="639"/>
      <c r="CV47" s="639"/>
      <c r="CW47" s="639"/>
      <c r="CX47" s="639"/>
      <c r="CY47" s="640"/>
      <c r="CZ47" s="623">
        <v>0</v>
      </c>
      <c r="DA47" s="641"/>
      <c r="DB47" s="641"/>
      <c r="DC47" s="642"/>
      <c r="DD47" s="626">
        <v>40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344</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345</v>
      </c>
      <c r="CE49" s="602"/>
      <c r="CF49" s="602"/>
      <c r="CG49" s="602"/>
      <c r="CH49" s="602"/>
      <c r="CI49" s="602"/>
      <c r="CJ49" s="602"/>
      <c r="CK49" s="602"/>
      <c r="CL49" s="602"/>
      <c r="CM49" s="602"/>
      <c r="CN49" s="602"/>
      <c r="CO49" s="602"/>
      <c r="CP49" s="602"/>
      <c r="CQ49" s="603"/>
      <c r="CR49" s="604">
        <v>18988464</v>
      </c>
      <c r="CS49" s="605"/>
      <c r="CT49" s="605"/>
      <c r="CU49" s="605"/>
      <c r="CV49" s="605"/>
      <c r="CW49" s="605"/>
      <c r="CX49" s="605"/>
      <c r="CY49" s="606"/>
      <c r="CZ49" s="607">
        <v>100</v>
      </c>
      <c r="DA49" s="608"/>
      <c r="DB49" s="608"/>
      <c r="DC49" s="609"/>
      <c r="DD49" s="610">
        <v>13312995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347</v>
      </c>
      <c r="DK2" s="1140"/>
      <c r="DL2" s="1140"/>
      <c r="DM2" s="1140"/>
      <c r="DN2" s="1140"/>
      <c r="DO2" s="1141"/>
      <c r="DP2" s="202"/>
      <c r="DQ2" s="1139" t="s">
        <v>348</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349</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351</v>
      </c>
      <c r="B5" s="1025"/>
      <c r="C5" s="1025"/>
      <c r="D5" s="1025"/>
      <c r="E5" s="1025"/>
      <c r="F5" s="1025"/>
      <c r="G5" s="1025"/>
      <c r="H5" s="1025"/>
      <c r="I5" s="1025"/>
      <c r="J5" s="1025"/>
      <c r="K5" s="1025"/>
      <c r="L5" s="1025"/>
      <c r="M5" s="1025"/>
      <c r="N5" s="1025"/>
      <c r="O5" s="1025"/>
      <c r="P5" s="1026"/>
      <c r="Q5" s="1030" t="s">
        <v>352</v>
      </c>
      <c r="R5" s="1031"/>
      <c r="S5" s="1031"/>
      <c r="T5" s="1031"/>
      <c r="U5" s="1032"/>
      <c r="V5" s="1030" t="s">
        <v>353</v>
      </c>
      <c r="W5" s="1031"/>
      <c r="X5" s="1031"/>
      <c r="Y5" s="1031"/>
      <c r="Z5" s="1032"/>
      <c r="AA5" s="1030" t="s">
        <v>354</v>
      </c>
      <c r="AB5" s="1031"/>
      <c r="AC5" s="1031"/>
      <c r="AD5" s="1031"/>
      <c r="AE5" s="1031"/>
      <c r="AF5" s="1142" t="s">
        <v>355</v>
      </c>
      <c r="AG5" s="1031"/>
      <c r="AH5" s="1031"/>
      <c r="AI5" s="1031"/>
      <c r="AJ5" s="1046"/>
      <c r="AK5" s="1031" t="s">
        <v>356</v>
      </c>
      <c r="AL5" s="1031"/>
      <c r="AM5" s="1031"/>
      <c r="AN5" s="1031"/>
      <c r="AO5" s="1032"/>
      <c r="AP5" s="1030" t="s">
        <v>357</v>
      </c>
      <c r="AQ5" s="1031"/>
      <c r="AR5" s="1031"/>
      <c r="AS5" s="1031"/>
      <c r="AT5" s="1032"/>
      <c r="AU5" s="1030" t="s">
        <v>358</v>
      </c>
      <c r="AV5" s="1031"/>
      <c r="AW5" s="1031"/>
      <c r="AX5" s="1031"/>
      <c r="AY5" s="1046"/>
      <c r="AZ5" s="209"/>
      <c r="BA5" s="209"/>
      <c r="BB5" s="209"/>
      <c r="BC5" s="209"/>
      <c r="BD5" s="209"/>
      <c r="BE5" s="210"/>
      <c r="BF5" s="210"/>
      <c r="BG5" s="210"/>
      <c r="BH5" s="210"/>
      <c r="BI5" s="210"/>
      <c r="BJ5" s="210"/>
      <c r="BK5" s="210"/>
      <c r="BL5" s="210"/>
      <c r="BM5" s="210"/>
      <c r="BN5" s="210"/>
      <c r="BO5" s="210"/>
      <c r="BP5" s="210"/>
      <c r="BQ5" s="1024" t="s">
        <v>359</v>
      </c>
      <c r="BR5" s="1025"/>
      <c r="BS5" s="1025"/>
      <c r="BT5" s="1025"/>
      <c r="BU5" s="1025"/>
      <c r="BV5" s="1025"/>
      <c r="BW5" s="1025"/>
      <c r="BX5" s="1025"/>
      <c r="BY5" s="1025"/>
      <c r="BZ5" s="1025"/>
      <c r="CA5" s="1025"/>
      <c r="CB5" s="1025"/>
      <c r="CC5" s="1025"/>
      <c r="CD5" s="1025"/>
      <c r="CE5" s="1025"/>
      <c r="CF5" s="1025"/>
      <c r="CG5" s="1026"/>
      <c r="CH5" s="1030" t="s">
        <v>360</v>
      </c>
      <c r="CI5" s="1031"/>
      <c r="CJ5" s="1031"/>
      <c r="CK5" s="1031"/>
      <c r="CL5" s="1032"/>
      <c r="CM5" s="1030" t="s">
        <v>361</v>
      </c>
      <c r="CN5" s="1031"/>
      <c r="CO5" s="1031"/>
      <c r="CP5" s="1031"/>
      <c r="CQ5" s="1032"/>
      <c r="CR5" s="1030" t="s">
        <v>362</v>
      </c>
      <c r="CS5" s="1031"/>
      <c r="CT5" s="1031"/>
      <c r="CU5" s="1031"/>
      <c r="CV5" s="1032"/>
      <c r="CW5" s="1030" t="s">
        <v>363</v>
      </c>
      <c r="CX5" s="1031"/>
      <c r="CY5" s="1031"/>
      <c r="CZ5" s="1031"/>
      <c r="DA5" s="1032"/>
      <c r="DB5" s="1030" t="s">
        <v>364</v>
      </c>
      <c r="DC5" s="1031"/>
      <c r="DD5" s="1031"/>
      <c r="DE5" s="1031"/>
      <c r="DF5" s="1032"/>
      <c r="DG5" s="1127" t="s">
        <v>365</v>
      </c>
      <c r="DH5" s="1128"/>
      <c r="DI5" s="1128"/>
      <c r="DJ5" s="1128"/>
      <c r="DK5" s="1129"/>
      <c r="DL5" s="1127" t="s">
        <v>366</v>
      </c>
      <c r="DM5" s="1128"/>
      <c r="DN5" s="1128"/>
      <c r="DO5" s="1128"/>
      <c r="DP5" s="1129"/>
      <c r="DQ5" s="1030" t="s">
        <v>367</v>
      </c>
      <c r="DR5" s="1031"/>
      <c r="DS5" s="1031"/>
      <c r="DT5" s="1031"/>
      <c r="DU5" s="1032"/>
      <c r="DV5" s="1030" t="s">
        <v>358</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368</v>
      </c>
      <c r="C7" s="1080"/>
      <c r="D7" s="1080"/>
      <c r="E7" s="1080"/>
      <c r="F7" s="1080"/>
      <c r="G7" s="1080"/>
      <c r="H7" s="1080"/>
      <c r="I7" s="1080"/>
      <c r="J7" s="1080"/>
      <c r="K7" s="1080"/>
      <c r="L7" s="1080"/>
      <c r="M7" s="1080"/>
      <c r="N7" s="1080"/>
      <c r="O7" s="1080"/>
      <c r="P7" s="1081"/>
      <c r="Q7" s="1133">
        <v>19303</v>
      </c>
      <c r="R7" s="1134"/>
      <c r="S7" s="1134"/>
      <c r="T7" s="1134"/>
      <c r="U7" s="1134"/>
      <c r="V7" s="1134">
        <v>18988</v>
      </c>
      <c r="W7" s="1134"/>
      <c r="X7" s="1134"/>
      <c r="Y7" s="1134"/>
      <c r="Z7" s="1134"/>
      <c r="AA7" s="1134">
        <v>315</v>
      </c>
      <c r="AB7" s="1134"/>
      <c r="AC7" s="1134"/>
      <c r="AD7" s="1134"/>
      <c r="AE7" s="1135"/>
      <c r="AF7" s="1136">
        <v>267</v>
      </c>
      <c r="AG7" s="1137"/>
      <c r="AH7" s="1137"/>
      <c r="AI7" s="1137"/>
      <c r="AJ7" s="1138"/>
      <c r="AK7" s="1120">
        <v>435</v>
      </c>
      <c r="AL7" s="1121"/>
      <c r="AM7" s="1121"/>
      <c r="AN7" s="1121"/>
      <c r="AO7" s="1121"/>
      <c r="AP7" s="1121">
        <v>19956</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556</v>
      </c>
      <c r="BT7" s="1125"/>
      <c r="BU7" s="1125"/>
      <c r="BV7" s="1125"/>
      <c r="BW7" s="1125"/>
      <c r="BX7" s="1125"/>
      <c r="BY7" s="1125"/>
      <c r="BZ7" s="1125"/>
      <c r="CA7" s="1125"/>
      <c r="CB7" s="1125"/>
      <c r="CC7" s="1125"/>
      <c r="CD7" s="1125"/>
      <c r="CE7" s="1125"/>
      <c r="CF7" s="1125"/>
      <c r="CG7" s="1126"/>
      <c r="CH7" s="1117">
        <v>4</v>
      </c>
      <c r="CI7" s="1118"/>
      <c r="CJ7" s="1118"/>
      <c r="CK7" s="1118"/>
      <c r="CL7" s="1119"/>
      <c r="CM7" s="1117">
        <v>14</v>
      </c>
      <c r="CN7" s="1118"/>
      <c r="CO7" s="1118"/>
      <c r="CP7" s="1118"/>
      <c r="CQ7" s="1119"/>
      <c r="CR7" s="1117">
        <v>63</v>
      </c>
      <c r="CS7" s="1118"/>
      <c r="CT7" s="1118"/>
      <c r="CU7" s="1118"/>
      <c r="CV7" s="1119"/>
      <c r="CW7" s="1117" t="s">
        <v>562</v>
      </c>
      <c r="CX7" s="1118"/>
      <c r="CY7" s="1118"/>
      <c r="CZ7" s="1118"/>
      <c r="DA7" s="1119"/>
      <c r="DB7" s="1117" t="s">
        <v>562</v>
      </c>
      <c r="DC7" s="1118"/>
      <c r="DD7" s="1118"/>
      <c r="DE7" s="1118"/>
      <c r="DF7" s="1119"/>
      <c r="DG7" s="1117" t="s">
        <v>562</v>
      </c>
      <c r="DH7" s="1118"/>
      <c r="DI7" s="1118"/>
      <c r="DJ7" s="1118"/>
      <c r="DK7" s="1119"/>
      <c r="DL7" s="1117" t="s">
        <v>562</v>
      </c>
      <c r="DM7" s="1118"/>
      <c r="DN7" s="1118"/>
      <c r="DO7" s="1118"/>
      <c r="DP7" s="1119"/>
      <c r="DQ7" s="1117" t="s">
        <v>562</v>
      </c>
      <c r="DR7" s="1118"/>
      <c r="DS7" s="1118"/>
      <c r="DT7" s="1118"/>
      <c r="DU7" s="1119"/>
      <c r="DV7" s="1144"/>
      <c r="DW7" s="1145"/>
      <c r="DX7" s="1145"/>
      <c r="DY7" s="1145"/>
      <c r="DZ7" s="1146"/>
      <c r="EA7" s="207"/>
    </row>
    <row r="8" spans="1:131" s="208" customFormat="1" ht="26.25" customHeight="1" x14ac:dyDescent="0.15">
      <c r="A8" s="214">
        <v>2</v>
      </c>
      <c r="B8" s="1066" t="s">
        <v>369</v>
      </c>
      <c r="C8" s="1067"/>
      <c r="D8" s="1067"/>
      <c r="E8" s="1067"/>
      <c r="F8" s="1067"/>
      <c r="G8" s="1067"/>
      <c r="H8" s="1067"/>
      <c r="I8" s="1067"/>
      <c r="J8" s="1067"/>
      <c r="K8" s="1067"/>
      <c r="L8" s="1067"/>
      <c r="M8" s="1067"/>
      <c r="N8" s="1067"/>
      <c r="O8" s="1067"/>
      <c r="P8" s="1068"/>
      <c r="Q8" s="1072">
        <v>3910</v>
      </c>
      <c r="R8" s="1073"/>
      <c r="S8" s="1073"/>
      <c r="T8" s="1073"/>
      <c r="U8" s="1073"/>
      <c r="V8" s="1073">
        <v>3910</v>
      </c>
      <c r="W8" s="1073"/>
      <c r="X8" s="1073"/>
      <c r="Y8" s="1073"/>
      <c r="Z8" s="1073"/>
      <c r="AA8" s="1073" t="s">
        <v>577</v>
      </c>
      <c r="AB8" s="1073"/>
      <c r="AC8" s="1073"/>
      <c r="AD8" s="1073"/>
      <c r="AE8" s="1074"/>
      <c r="AF8" s="1048" t="s">
        <v>112</v>
      </c>
      <c r="AG8" s="1049"/>
      <c r="AH8" s="1049"/>
      <c r="AI8" s="1049"/>
      <c r="AJ8" s="1050"/>
      <c r="AK8" s="1115" t="s">
        <v>562</v>
      </c>
      <c r="AL8" s="1116"/>
      <c r="AM8" s="1116"/>
      <c r="AN8" s="1116"/>
      <c r="AO8" s="1116"/>
      <c r="AP8" s="1116" t="s">
        <v>562</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557</v>
      </c>
      <c r="BT8" s="1044"/>
      <c r="BU8" s="1044"/>
      <c r="BV8" s="1044"/>
      <c r="BW8" s="1044"/>
      <c r="BX8" s="1044"/>
      <c r="BY8" s="1044"/>
      <c r="BZ8" s="1044"/>
      <c r="CA8" s="1044"/>
      <c r="CB8" s="1044"/>
      <c r="CC8" s="1044"/>
      <c r="CD8" s="1044"/>
      <c r="CE8" s="1044"/>
      <c r="CF8" s="1044"/>
      <c r="CG8" s="1045"/>
      <c r="CH8" s="1018">
        <v>2</v>
      </c>
      <c r="CI8" s="1019"/>
      <c r="CJ8" s="1019"/>
      <c r="CK8" s="1019"/>
      <c r="CL8" s="1020"/>
      <c r="CM8" s="1018">
        <v>6</v>
      </c>
      <c r="CN8" s="1019"/>
      <c r="CO8" s="1019"/>
      <c r="CP8" s="1019"/>
      <c r="CQ8" s="1020"/>
      <c r="CR8" s="1018">
        <v>30</v>
      </c>
      <c r="CS8" s="1019"/>
      <c r="CT8" s="1019"/>
      <c r="CU8" s="1019"/>
      <c r="CV8" s="1020"/>
      <c r="CW8" s="1018" t="s">
        <v>570</v>
      </c>
      <c r="CX8" s="1019"/>
      <c r="CY8" s="1019"/>
      <c r="CZ8" s="1019"/>
      <c r="DA8" s="1020"/>
      <c r="DB8" s="1018" t="s">
        <v>562</v>
      </c>
      <c r="DC8" s="1019"/>
      <c r="DD8" s="1019"/>
      <c r="DE8" s="1019"/>
      <c r="DF8" s="1020"/>
      <c r="DG8" s="1018" t="s">
        <v>562</v>
      </c>
      <c r="DH8" s="1019"/>
      <c r="DI8" s="1019"/>
      <c r="DJ8" s="1019"/>
      <c r="DK8" s="1020"/>
      <c r="DL8" s="1018" t="s">
        <v>569</v>
      </c>
      <c r="DM8" s="1019"/>
      <c r="DN8" s="1019"/>
      <c r="DO8" s="1019"/>
      <c r="DP8" s="1020"/>
      <c r="DQ8" s="1018" t="s">
        <v>562</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558</v>
      </c>
      <c r="BT9" s="1044"/>
      <c r="BU9" s="1044"/>
      <c r="BV9" s="1044"/>
      <c r="BW9" s="1044"/>
      <c r="BX9" s="1044"/>
      <c r="BY9" s="1044"/>
      <c r="BZ9" s="1044"/>
      <c r="CA9" s="1044"/>
      <c r="CB9" s="1044"/>
      <c r="CC9" s="1044"/>
      <c r="CD9" s="1044"/>
      <c r="CE9" s="1044"/>
      <c r="CF9" s="1044"/>
      <c r="CG9" s="1045"/>
      <c r="CH9" s="1018">
        <v>1</v>
      </c>
      <c r="CI9" s="1019"/>
      <c r="CJ9" s="1019"/>
      <c r="CK9" s="1019"/>
      <c r="CL9" s="1020"/>
      <c r="CM9" s="1018">
        <v>38</v>
      </c>
      <c r="CN9" s="1019"/>
      <c r="CO9" s="1019"/>
      <c r="CP9" s="1019"/>
      <c r="CQ9" s="1020"/>
      <c r="CR9" s="1018">
        <v>21</v>
      </c>
      <c r="CS9" s="1019"/>
      <c r="CT9" s="1019"/>
      <c r="CU9" s="1019"/>
      <c r="CV9" s="1020"/>
      <c r="CW9" s="1018" t="s">
        <v>562</v>
      </c>
      <c r="CX9" s="1019"/>
      <c r="CY9" s="1019"/>
      <c r="CZ9" s="1019"/>
      <c r="DA9" s="1020"/>
      <c r="DB9" s="1018" t="s">
        <v>569</v>
      </c>
      <c r="DC9" s="1019"/>
      <c r="DD9" s="1019"/>
      <c r="DE9" s="1019"/>
      <c r="DF9" s="1020"/>
      <c r="DG9" s="1018" t="s">
        <v>570</v>
      </c>
      <c r="DH9" s="1019"/>
      <c r="DI9" s="1019"/>
      <c r="DJ9" s="1019"/>
      <c r="DK9" s="1020"/>
      <c r="DL9" s="1018" t="s">
        <v>562</v>
      </c>
      <c r="DM9" s="1019"/>
      <c r="DN9" s="1019"/>
      <c r="DO9" s="1019"/>
      <c r="DP9" s="1020"/>
      <c r="DQ9" s="1018" t="s">
        <v>569</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559</v>
      </c>
      <c r="BT10" s="1044"/>
      <c r="BU10" s="1044"/>
      <c r="BV10" s="1044"/>
      <c r="BW10" s="1044"/>
      <c r="BX10" s="1044"/>
      <c r="BY10" s="1044"/>
      <c r="BZ10" s="1044"/>
      <c r="CA10" s="1044"/>
      <c r="CB10" s="1044"/>
      <c r="CC10" s="1044"/>
      <c r="CD10" s="1044"/>
      <c r="CE10" s="1044"/>
      <c r="CF10" s="1044"/>
      <c r="CG10" s="1045"/>
      <c r="CH10" s="1018">
        <v>-5</v>
      </c>
      <c r="CI10" s="1019"/>
      <c r="CJ10" s="1019"/>
      <c r="CK10" s="1019"/>
      <c r="CL10" s="1020"/>
      <c r="CM10" s="1018">
        <v>-4</v>
      </c>
      <c r="CN10" s="1019"/>
      <c r="CO10" s="1019"/>
      <c r="CP10" s="1019"/>
      <c r="CQ10" s="1020"/>
      <c r="CR10" s="1018">
        <v>38</v>
      </c>
      <c r="CS10" s="1019"/>
      <c r="CT10" s="1019"/>
      <c r="CU10" s="1019"/>
      <c r="CV10" s="1020"/>
      <c r="CW10" s="1018" t="s">
        <v>562</v>
      </c>
      <c r="CX10" s="1019"/>
      <c r="CY10" s="1019"/>
      <c r="CZ10" s="1019"/>
      <c r="DA10" s="1020"/>
      <c r="DB10" s="1018" t="s">
        <v>570</v>
      </c>
      <c r="DC10" s="1019"/>
      <c r="DD10" s="1019"/>
      <c r="DE10" s="1019"/>
      <c r="DF10" s="1020"/>
      <c r="DG10" s="1018" t="s">
        <v>569</v>
      </c>
      <c r="DH10" s="1019"/>
      <c r="DI10" s="1019"/>
      <c r="DJ10" s="1019"/>
      <c r="DK10" s="1020"/>
      <c r="DL10" s="1018" t="s">
        <v>562</v>
      </c>
      <c r="DM10" s="1019"/>
      <c r="DN10" s="1019"/>
      <c r="DO10" s="1019"/>
      <c r="DP10" s="1020"/>
      <c r="DQ10" s="1018" t="s">
        <v>572</v>
      </c>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560</v>
      </c>
      <c r="BT11" s="1044"/>
      <c r="BU11" s="1044"/>
      <c r="BV11" s="1044"/>
      <c r="BW11" s="1044"/>
      <c r="BX11" s="1044"/>
      <c r="BY11" s="1044"/>
      <c r="BZ11" s="1044"/>
      <c r="CA11" s="1044"/>
      <c r="CB11" s="1044"/>
      <c r="CC11" s="1044"/>
      <c r="CD11" s="1044"/>
      <c r="CE11" s="1044"/>
      <c r="CF11" s="1044"/>
      <c r="CG11" s="1045"/>
      <c r="CH11" s="1018">
        <v>1</v>
      </c>
      <c r="CI11" s="1019"/>
      <c r="CJ11" s="1019"/>
      <c r="CK11" s="1019"/>
      <c r="CL11" s="1020"/>
      <c r="CM11" s="1018">
        <v>65</v>
      </c>
      <c r="CN11" s="1019"/>
      <c r="CO11" s="1019"/>
      <c r="CP11" s="1019"/>
      <c r="CQ11" s="1020"/>
      <c r="CR11" s="1018">
        <v>4</v>
      </c>
      <c r="CS11" s="1019"/>
      <c r="CT11" s="1019"/>
      <c r="CU11" s="1019"/>
      <c r="CV11" s="1020"/>
      <c r="CW11" s="1018" t="s">
        <v>562</v>
      </c>
      <c r="CX11" s="1019"/>
      <c r="CY11" s="1019"/>
      <c r="CZ11" s="1019"/>
      <c r="DA11" s="1020"/>
      <c r="DB11" s="1018" t="s">
        <v>571</v>
      </c>
      <c r="DC11" s="1019"/>
      <c r="DD11" s="1019"/>
      <c r="DE11" s="1019"/>
      <c r="DF11" s="1020"/>
      <c r="DG11" s="1018" t="s">
        <v>569</v>
      </c>
      <c r="DH11" s="1019"/>
      <c r="DI11" s="1019"/>
      <c r="DJ11" s="1019"/>
      <c r="DK11" s="1020"/>
      <c r="DL11" s="1018" t="s">
        <v>562</v>
      </c>
      <c r="DM11" s="1019"/>
      <c r="DN11" s="1019"/>
      <c r="DO11" s="1019"/>
      <c r="DP11" s="1020"/>
      <c r="DQ11" s="1018" t="s">
        <v>572</v>
      </c>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561</v>
      </c>
      <c r="BT12" s="1044"/>
      <c r="BU12" s="1044"/>
      <c r="BV12" s="1044"/>
      <c r="BW12" s="1044"/>
      <c r="BX12" s="1044"/>
      <c r="BY12" s="1044"/>
      <c r="BZ12" s="1044"/>
      <c r="CA12" s="1044"/>
      <c r="CB12" s="1044"/>
      <c r="CC12" s="1044"/>
      <c r="CD12" s="1044"/>
      <c r="CE12" s="1044"/>
      <c r="CF12" s="1044"/>
      <c r="CG12" s="1045"/>
      <c r="CH12" s="1018">
        <v>-198</v>
      </c>
      <c r="CI12" s="1019"/>
      <c r="CJ12" s="1019"/>
      <c r="CK12" s="1019"/>
      <c r="CL12" s="1020"/>
      <c r="CM12" s="1018">
        <v>158</v>
      </c>
      <c r="CN12" s="1019"/>
      <c r="CO12" s="1019"/>
      <c r="CP12" s="1019"/>
      <c r="CQ12" s="1020"/>
      <c r="CR12" s="1018">
        <v>46</v>
      </c>
      <c r="CS12" s="1019"/>
      <c r="CT12" s="1019"/>
      <c r="CU12" s="1019"/>
      <c r="CV12" s="1020"/>
      <c r="CW12" s="1018">
        <v>80</v>
      </c>
      <c r="CX12" s="1019"/>
      <c r="CY12" s="1019"/>
      <c r="CZ12" s="1019"/>
      <c r="DA12" s="1020"/>
      <c r="DB12" s="1018" t="s">
        <v>562</v>
      </c>
      <c r="DC12" s="1019"/>
      <c r="DD12" s="1019"/>
      <c r="DE12" s="1019"/>
      <c r="DF12" s="1020"/>
      <c r="DG12" s="1018" t="s">
        <v>562</v>
      </c>
      <c r="DH12" s="1019"/>
      <c r="DI12" s="1019"/>
      <c r="DJ12" s="1019"/>
      <c r="DK12" s="1020"/>
      <c r="DL12" s="1018" t="s">
        <v>562</v>
      </c>
      <c r="DM12" s="1019"/>
      <c r="DN12" s="1019"/>
      <c r="DO12" s="1019"/>
      <c r="DP12" s="1020"/>
      <c r="DQ12" s="1018" t="s">
        <v>562</v>
      </c>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370</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371</v>
      </c>
      <c r="B23" s="973" t="s">
        <v>372</v>
      </c>
      <c r="C23" s="974"/>
      <c r="D23" s="974"/>
      <c r="E23" s="974"/>
      <c r="F23" s="974"/>
      <c r="G23" s="974"/>
      <c r="H23" s="974"/>
      <c r="I23" s="974"/>
      <c r="J23" s="974"/>
      <c r="K23" s="974"/>
      <c r="L23" s="974"/>
      <c r="M23" s="974"/>
      <c r="N23" s="974"/>
      <c r="O23" s="974"/>
      <c r="P23" s="975"/>
      <c r="Q23" s="1097">
        <v>23213</v>
      </c>
      <c r="R23" s="1098"/>
      <c r="S23" s="1098"/>
      <c r="T23" s="1098"/>
      <c r="U23" s="1098"/>
      <c r="V23" s="1098">
        <v>22898</v>
      </c>
      <c r="W23" s="1098"/>
      <c r="X23" s="1098"/>
      <c r="Y23" s="1098"/>
      <c r="Z23" s="1098"/>
      <c r="AA23" s="1098">
        <v>315</v>
      </c>
      <c r="AB23" s="1098"/>
      <c r="AC23" s="1098"/>
      <c r="AD23" s="1098"/>
      <c r="AE23" s="1099"/>
      <c r="AF23" s="1100">
        <v>267</v>
      </c>
      <c r="AG23" s="1098"/>
      <c r="AH23" s="1098"/>
      <c r="AI23" s="1098"/>
      <c r="AJ23" s="1101"/>
      <c r="AK23" s="1102"/>
      <c r="AL23" s="1103"/>
      <c r="AM23" s="1103"/>
      <c r="AN23" s="1103"/>
      <c r="AO23" s="1103"/>
      <c r="AP23" s="1098">
        <v>19956</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373</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374</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351</v>
      </c>
      <c r="B26" s="1025"/>
      <c r="C26" s="1025"/>
      <c r="D26" s="1025"/>
      <c r="E26" s="1025"/>
      <c r="F26" s="1025"/>
      <c r="G26" s="1025"/>
      <c r="H26" s="1025"/>
      <c r="I26" s="1025"/>
      <c r="J26" s="1025"/>
      <c r="K26" s="1025"/>
      <c r="L26" s="1025"/>
      <c r="M26" s="1025"/>
      <c r="N26" s="1025"/>
      <c r="O26" s="1025"/>
      <c r="P26" s="1026"/>
      <c r="Q26" s="1030" t="s">
        <v>375</v>
      </c>
      <c r="R26" s="1031"/>
      <c r="S26" s="1031"/>
      <c r="T26" s="1031"/>
      <c r="U26" s="1032"/>
      <c r="V26" s="1030" t="s">
        <v>376</v>
      </c>
      <c r="W26" s="1031"/>
      <c r="X26" s="1031"/>
      <c r="Y26" s="1031"/>
      <c r="Z26" s="1032"/>
      <c r="AA26" s="1030" t="s">
        <v>377</v>
      </c>
      <c r="AB26" s="1031"/>
      <c r="AC26" s="1031"/>
      <c r="AD26" s="1031"/>
      <c r="AE26" s="1031"/>
      <c r="AF26" s="1088" t="s">
        <v>378</v>
      </c>
      <c r="AG26" s="1037"/>
      <c r="AH26" s="1037"/>
      <c r="AI26" s="1037"/>
      <c r="AJ26" s="1089"/>
      <c r="AK26" s="1031" t="s">
        <v>379</v>
      </c>
      <c r="AL26" s="1031"/>
      <c r="AM26" s="1031"/>
      <c r="AN26" s="1031"/>
      <c r="AO26" s="1032"/>
      <c r="AP26" s="1030" t="s">
        <v>380</v>
      </c>
      <c r="AQ26" s="1031"/>
      <c r="AR26" s="1031"/>
      <c r="AS26" s="1031"/>
      <c r="AT26" s="1032"/>
      <c r="AU26" s="1030" t="s">
        <v>381</v>
      </c>
      <c r="AV26" s="1031"/>
      <c r="AW26" s="1031"/>
      <c r="AX26" s="1031"/>
      <c r="AY26" s="1032"/>
      <c r="AZ26" s="1030" t="s">
        <v>382</v>
      </c>
      <c r="BA26" s="1031"/>
      <c r="BB26" s="1031"/>
      <c r="BC26" s="1031"/>
      <c r="BD26" s="1032"/>
      <c r="BE26" s="1030" t="s">
        <v>358</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383</v>
      </c>
      <c r="C28" s="1080"/>
      <c r="D28" s="1080"/>
      <c r="E28" s="1080"/>
      <c r="F28" s="1080"/>
      <c r="G28" s="1080"/>
      <c r="H28" s="1080"/>
      <c r="I28" s="1080"/>
      <c r="J28" s="1080"/>
      <c r="K28" s="1080"/>
      <c r="L28" s="1080"/>
      <c r="M28" s="1080"/>
      <c r="N28" s="1080"/>
      <c r="O28" s="1080"/>
      <c r="P28" s="1081"/>
      <c r="Q28" s="1082">
        <v>3849</v>
      </c>
      <c r="R28" s="1083"/>
      <c r="S28" s="1083"/>
      <c r="T28" s="1083"/>
      <c r="U28" s="1083"/>
      <c r="V28" s="1083">
        <v>3641</v>
      </c>
      <c r="W28" s="1083"/>
      <c r="X28" s="1083"/>
      <c r="Y28" s="1083"/>
      <c r="Z28" s="1083"/>
      <c r="AA28" s="1083">
        <v>208</v>
      </c>
      <c r="AB28" s="1083"/>
      <c r="AC28" s="1083"/>
      <c r="AD28" s="1083"/>
      <c r="AE28" s="1084"/>
      <c r="AF28" s="1085">
        <v>208</v>
      </c>
      <c r="AG28" s="1083"/>
      <c r="AH28" s="1083"/>
      <c r="AI28" s="1083"/>
      <c r="AJ28" s="1086"/>
      <c r="AK28" s="1087">
        <v>310</v>
      </c>
      <c r="AL28" s="1075"/>
      <c r="AM28" s="1075"/>
      <c r="AN28" s="1075"/>
      <c r="AO28" s="1075"/>
      <c r="AP28" s="1075" t="s">
        <v>562</v>
      </c>
      <c r="AQ28" s="1075"/>
      <c r="AR28" s="1075"/>
      <c r="AS28" s="1075"/>
      <c r="AT28" s="1075"/>
      <c r="AU28" s="1075" t="s">
        <v>562</v>
      </c>
      <c r="AV28" s="1075"/>
      <c r="AW28" s="1075"/>
      <c r="AX28" s="1075"/>
      <c r="AY28" s="1075"/>
      <c r="AZ28" s="1076" t="s">
        <v>562</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384</v>
      </c>
      <c r="C29" s="1067"/>
      <c r="D29" s="1067"/>
      <c r="E29" s="1067"/>
      <c r="F29" s="1067"/>
      <c r="G29" s="1067"/>
      <c r="H29" s="1067"/>
      <c r="I29" s="1067"/>
      <c r="J29" s="1067"/>
      <c r="K29" s="1067"/>
      <c r="L29" s="1067"/>
      <c r="M29" s="1067"/>
      <c r="N29" s="1067"/>
      <c r="O29" s="1067"/>
      <c r="P29" s="1068"/>
      <c r="Q29" s="1072">
        <v>22</v>
      </c>
      <c r="R29" s="1073"/>
      <c r="S29" s="1073"/>
      <c r="T29" s="1073"/>
      <c r="U29" s="1073"/>
      <c r="V29" s="1073">
        <v>22</v>
      </c>
      <c r="W29" s="1073"/>
      <c r="X29" s="1073"/>
      <c r="Y29" s="1073"/>
      <c r="Z29" s="1073"/>
      <c r="AA29" s="1073">
        <v>0</v>
      </c>
      <c r="AB29" s="1073"/>
      <c r="AC29" s="1073"/>
      <c r="AD29" s="1073"/>
      <c r="AE29" s="1074"/>
      <c r="AF29" s="1048">
        <v>0</v>
      </c>
      <c r="AG29" s="1049"/>
      <c r="AH29" s="1049"/>
      <c r="AI29" s="1049"/>
      <c r="AJ29" s="1050"/>
      <c r="AK29" s="1009">
        <v>14</v>
      </c>
      <c r="AL29" s="1000"/>
      <c r="AM29" s="1000"/>
      <c r="AN29" s="1000"/>
      <c r="AO29" s="1000"/>
      <c r="AP29" s="1000" t="s">
        <v>574</v>
      </c>
      <c r="AQ29" s="1000"/>
      <c r="AR29" s="1000"/>
      <c r="AS29" s="1000"/>
      <c r="AT29" s="1000"/>
      <c r="AU29" s="1000" t="s">
        <v>572</v>
      </c>
      <c r="AV29" s="1000"/>
      <c r="AW29" s="1000"/>
      <c r="AX29" s="1000"/>
      <c r="AY29" s="1000"/>
      <c r="AZ29" s="1071" t="s">
        <v>562</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385</v>
      </c>
      <c r="C30" s="1067"/>
      <c r="D30" s="1067"/>
      <c r="E30" s="1067"/>
      <c r="F30" s="1067"/>
      <c r="G30" s="1067"/>
      <c r="H30" s="1067"/>
      <c r="I30" s="1067"/>
      <c r="J30" s="1067"/>
      <c r="K30" s="1067"/>
      <c r="L30" s="1067"/>
      <c r="M30" s="1067"/>
      <c r="N30" s="1067"/>
      <c r="O30" s="1067"/>
      <c r="P30" s="1068"/>
      <c r="Q30" s="1072">
        <v>90</v>
      </c>
      <c r="R30" s="1073"/>
      <c r="S30" s="1073"/>
      <c r="T30" s="1073"/>
      <c r="U30" s="1073"/>
      <c r="V30" s="1073">
        <v>90</v>
      </c>
      <c r="W30" s="1073"/>
      <c r="X30" s="1073"/>
      <c r="Y30" s="1073"/>
      <c r="Z30" s="1073"/>
      <c r="AA30" s="1073">
        <v>0</v>
      </c>
      <c r="AB30" s="1073"/>
      <c r="AC30" s="1073"/>
      <c r="AD30" s="1073"/>
      <c r="AE30" s="1074"/>
      <c r="AF30" s="1048">
        <v>0</v>
      </c>
      <c r="AG30" s="1049"/>
      <c r="AH30" s="1049"/>
      <c r="AI30" s="1049"/>
      <c r="AJ30" s="1050"/>
      <c r="AK30" s="1009">
        <v>45</v>
      </c>
      <c r="AL30" s="1000"/>
      <c r="AM30" s="1000"/>
      <c r="AN30" s="1000"/>
      <c r="AO30" s="1000"/>
      <c r="AP30" s="1000">
        <v>66</v>
      </c>
      <c r="AQ30" s="1000"/>
      <c r="AR30" s="1000"/>
      <c r="AS30" s="1000"/>
      <c r="AT30" s="1000"/>
      <c r="AU30" s="1000">
        <v>25</v>
      </c>
      <c r="AV30" s="1000"/>
      <c r="AW30" s="1000"/>
      <c r="AX30" s="1000"/>
      <c r="AY30" s="1000"/>
      <c r="AZ30" s="1071" t="s">
        <v>562</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386</v>
      </c>
      <c r="C31" s="1067"/>
      <c r="D31" s="1067"/>
      <c r="E31" s="1067"/>
      <c r="F31" s="1067"/>
      <c r="G31" s="1067"/>
      <c r="H31" s="1067"/>
      <c r="I31" s="1067"/>
      <c r="J31" s="1067"/>
      <c r="K31" s="1067"/>
      <c r="L31" s="1067"/>
      <c r="M31" s="1067"/>
      <c r="N31" s="1067"/>
      <c r="O31" s="1067"/>
      <c r="P31" s="1068"/>
      <c r="Q31" s="1072">
        <v>299</v>
      </c>
      <c r="R31" s="1073"/>
      <c r="S31" s="1073"/>
      <c r="T31" s="1073"/>
      <c r="U31" s="1073"/>
      <c r="V31" s="1073">
        <v>298</v>
      </c>
      <c r="W31" s="1073"/>
      <c r="X31" s="1073"/>
      <c r="Y31" s="1073"/>
      <c r="Z31" s="1073"/>
      <c r="AA31" s="1073">
        <v>0</v>
      </c>
      <c r="AB31" s="1073"/>
      <c r="AC31" s="1073"/>
      <c r="AD31" s="1073"/>
      <c r="AE31" s="1074"/>
      <c r="AF31" s="1048">
        <v>0</v>
      </c>
      <c r="AG31" s="1049"/>
      <c r="AH31" s="1049"/>
      <c r="AI31" s="1049"/>
      <c r="AJ31" s="1050"/>
      <c r="AK31" s="1009">
        <v>116</v>
      </c>
      <c r="AL31" s="1000"/>
      <c r="AM31" s="1000"/>
      <c r="AN31" s="1000"/>
      <c r="AO31" s="1000"/>
      <c r="AP31" s="1000" t="s">
        <v>574</v>
      </c>
      <c r="AQ31" s="1000"/>
      <c r="AR31" s="1000"/>
      <c r="AS31" s="1000"/>
      <c r="AT31" s="1000"/>
      <c r="AU31" s="1000" t="s">
        <v>562</v>
      </c>
      <c r="AV31" s="1000"/>
      <c r="AW31" s="1000"/>
      <c r="AX31" s="1000"/>
      <c r="AY31" s="1000"/>
      <c r="AZ31" s="1071" t="s">
        <v>562</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387</v>
      </c>
      <c r="C32" s="1067"/>
      <c r="D32" s="1067"/>
      <c r="E32" s="1067"/>
      <c r="F32" s="1067"/>
      <c r="G32" s="1067"/>
      <c r="H32" s="1067"/>
      <c r="I32" s="1067"/>
      <c r="J32" s="1067"/>
      <c r="K32" s="1067"/>
      <c r="L32" s="1067"/>
      <c r="M32" s="1067"/>
      <c r="N32" s="1067"/>
      <c r="O32" s="1067"/>
      <c r="P32" s="1068"/>
      <c r="Q32" s="1072">
        <v>459</v>
      </c>
      <c r="R32" s="1073"/>
      <c r="S32" s="1073"/>
      <c r="T32" s="1073"/>
      <c r="U32" s="1073"/>
      <c r="V32" s="1073">
        <v>448</v>
      </c>
      <c r="W32" s="1073"/>
      <c r="X32" s="1073"/>
      <c r="Y32" s="1073"/>
      <c r="Z32" s="1073"/>
      <c r="AA32" s="1073">
        <v>10</v>
      </c>
      <c r="AB32" s="1073"/>
      <c r="AC32" s="1073"/>
      <c r="AD32" s="1073"/>
      <c r="AE32" s="1074"/>
      <c r="AF32" s="1048">
        <v>10</v>
      </c>
      <c r="AG32" s="1049"/>
      <c r="AH32" s="1049"/>
      <c r="AI32" s="1049"/>
      <c r="AJ32" s="1050"/>
      <c r="AK32" s="1009">
        <v>20</v>
      </c>
      <c r="AL32" s="1000"/>
      <c r="AM32" s="1000"/>
      <c r="AN32" s="1000"/>
      <c r="AO32" s="1000"/>
      <c r="AP32" s="1000">
        <v>220</v>
      </c>
      <c r="AQ32" s="1000"/>
      <c r="AR32" s="1000"/>
      <c r="AS32" s="1000"/>
      <c r="AT32" s="1000"/>
      <c r="AU32" s="1000">
        <v>10</v>
      </c>
      <c r="AV32" s="1000"/>
      <c r="AW32" s="1000"/>
      <c r="AX32" s="1000"/>
      <c r="AY32" s="1000"/>
      <c r="AZ32" s="1071" t="s">
        <v>575</v>
      </c>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388</v>
      </c>
      <c r="C33" s="1067"/>
      <c r="D33" s="1067"/>
      <c r="E33" s="1067"/>
      <c r="F33" s="1067"/>
      <c r="G33" s="1067"/>
      <c r="H33" s="1067"/>
      <c r="I33" s="1067"/>
      <c r="J33" s="1067"/>
      <c r="K33" s="1067"/>
      <c r="L33" s="1067"/>
      <c r="M33" s="1067"/>
      <c r="N33" s="1067"/>
      <c r="O33" s="1067"/>
      <c r="P33" s="1068"/>
      <c r="Q33" s="1072">
        <v>4950</v>
      </c>
      <c r="R33" s="1073"/>
      <c r="S33" s="1073"/>
      <c r="T33" s="1073"/>
      <c r="U33" s="1073"/>
      <c r="V33" s="1073">
        <v>5075</v>
      </c>
      <c r="W33" s="1073"/>
      <c r="X33" s="1073"/>
      <c r="Y33" s="1073"/>
      <c r="Z33" s="1073"/>
      <c r="AA33" s="1073">
        <v>-124</v>
      </c>
      <c r="AB33" s="1073"/>
      <c r="AC33" s="1073"/>
      <c r="AD33" s="1073"/>
      <c r="AE33" s="1074"/>
      <c r="AF33" s="1048">
        <v>-572</v>
      </c>
      <c r="AG33" s="1049"/>
      <c r="AH33" s="1049"/>
      <c r="AI33" s="1049"/>
      <c r="AJ33" s="1050"/>
      <c r="AK33" s="1009">
        <v>769</v>
      </c>
      <c r="AL33" s="1000"/>
      <c r="AM33" s="1000"/>
      <c r="AN33" s="1000"/>
      <c r="AO33" s="1000"/>
      <c r="AP33" s="1000">
        <v>10354</v>
      </c>
      <c r="AQ33" s="1000"/>
      <c r="AR33" s="1000"/>
      <c r="AS33" s="1000"/>
      <c r="AT33" s="1000"/>
      <c r="AU33" s="1000">
        <v>6316</v>
      </c>
      <c r="AV33" s="1000"/>
      <c r="AW33" s="1000"/>
      <c r="AX33" s="1000"/>
      <c r="AY33" s="1000"/>
      <c r="AZ33" s="1071">
        <v>13.8</v>
      </c>
      <c r="BA33" s="1071"/>
      <c r="BB33" s="1071"/>
      <c r="BC33" s="1071"/>
      <c r="BD33" s="1071"/>
      <c r="BE33" s="1061" t="s">
        <v>389</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390</v>
      </c>
      <c r="C34" s="1067"/>
      <c r="D34" s="1067"/>
      <c r="E34" s="1067"/>
      <c r="F34" s="1067"/>
      <c r="G34" s="1067"/>
      <c r="H34" s="1067"/>
      <c r="I34" s="1067"/>
      <c r="J34" s="1067"/>
      <c r="K34" s="1067"/>
      <c r="L34" s="1067"/>
      <c r="M34" s="1067"/>
      <c r="N34" s="1067"/>
      <c r="O34" s="1067"/>
      <c r="P34" s="1068"/>
      <c r="Q34" s="1072">
        <v>384</v>
      </c>
      <c r="R34" s="1073"/>
      <c r="S34" s="1073"/>
      <c r="T34" s="1073"/>
      <c r="U34" s="1073"/>
      <c r="V34" s="1073">
        <v>345</v>
      </c>
      <c r="W34" s="1073"/>
      <c r="X34" s="1073"/>
      <c r="Y34" s="1073"/>
      <c r="Z34" s="1073"/>
      <c r="AA34" s="1073">
        <v>38</v>
      </c>
      <c r="AB34" s="1073"/>
      <c r="AC34" s="1073"/>
      <c r="AD34" s="1073"/>
      <c r="AE34" s="1074"/>
      <c r="AF34" s="1048">
        <v>605</v>
      </c>
      <c r="AG34" s="1049"/>
      <c r="AH34" s="1049"/>
      <c r="AI34" s="1049"/>
      <c r="AJ34" s="1050"/>
      <c r="AK34" s="1009">
        <v>86</v>
      </c>
      <c r="AL34" s="1000"/>
      <c r="AM34" s="1000"/>
      <c r="AN34" s="1000"/>
      <c r="AO34" s="1000"/>
      <c r="AP34" s="1000">
        <v>1821</v>
      </c>
      <c r="AQ34" s="1000"/>
      <c r="AR34" s="1000"/>
      <c r="AS34" s="1000"/>
      <c r="AT34" s="1000"/>
      <c r="AU34" s="1000">
        <v>239</v>
      </c>
      <c r="AV34" s="1000"/>
      <c r="AW34" s="1000"/>
      <c r="AX34" s="1000"/>
      <c r="AY34" s="1000"/>
      <c r="AZ34" s="1071" t="s">
        <v>562</v>
      </c>
      <c r="BA34" s="1071"/>
      <c r="BB34" s="1071"/>
      <c r="BC34" s="1071"/>
      <c r="BD34" s="1071"/>
      <c r="BE34" s="1061" t="s">
        <v>389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391</v>
      </c>
      <c r="C35" s="1067"/>
      <c r="D35" s="1067"/>
      <c r="E35" s="1067"/>
      <c r="F35" s="1067"/>
      <c r="G35" s="1067"/>
      <c r="H35" s="1067"/>
      <c r="I35" s="1067"/>
      <c r="J35" s="1067"/>
      <c r="K35" s="1067"/>
      <c r="L35" s="1067"/>
      <c r="M35" s="1067"/>
      <c r="N35" s="1067"/>
      <c r="O35" s="1067"/>
      <c r="P35" s="1068"/>
      <c r="Q35" s="1072">
        <v>39</v>
      </c>
      <c r="R35" s="1073"/>
      <c r="S35" s="1073"/>
      <c r="T35" s="1073"/>
      <c r="U35" s="1073"/>
      <c r="V35" s="1073">
        <v>57</v>
      </c>
      <c r="W35" s="1073"/>
      <c r="X35" s="1073"/>
      <c r="Y35" s="1073"/>
      <c r="Z35" s="1073"/>
      <c r="AA35" s="1073">
        <v>-17</v>
      </c>
      <c r="AB35" s="1073"/>
      <c r="AC35" s="1073"/>
      <c r="AD35" s="1073"/>
      <c r="AE35" s="1074"/>
      <c r="AF35" s="1048">
        <v>61</v>
      </c>
      <c r="AG35" s="1049"/>
      <c r="AH35" s="1049"/>
      <c r="AI35" s="1049"/>
      <c r="AJ35" s="1050"/>
      <c r="AK35" s="1009">
        <v>50</v>
      </c>
      <c r="AL35" s="1000"/>
      <c r="AM35" s="1000"/>
      <c r="AN35" s="1000"/>
      <c r="AO35" s="1000"/>
      <c r="AP35" s="1000">
        <v>153</v>
      </c>
      <c r="AQ35" s="1000"/>
      <c r="AR35" s="1000"/>
      <c r="AS35" s="1000"/>
      <c r="AT35" s="1000"/>
      <c r="AU35" s="1000" t="s">
        <v>576</v>
      </c>
      <c r="AV35" s="1000"/>
      <c r="AW35" s="1000"/>
      <c r="AX35" s="1000"/>
      <c r="AY35" s="1000"/>
      <c r="AZ35" s="1071" t="s">
        <v>567</v>
      </c>
      <c r="BA35" s="1071"/>
      <c r="BB35" s="1071"/>
      <c r="BC35" s="1071"/>
      <c r="BD35" s="1071"/>
      <c r="BE35" s="1061" t="s">
        <v>389</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143</v>
      </c>
      <c r="C36" s="1067"/>
      <c r="D36" s="1067"/>
      <c r="E36" s="1067"/>
      <c r="F36" s="1067"/>
      <c r="G36" s="1067"/>
      <c r="H36" s="1067"/>
      <c r="I36" s="1067"/>
      <c r="J36" s="1067"/>
      <c r="K36" s="1067"/>
      <c r="L36" s="1067"/>
      <c r="M36" s="1067"/>
      <c r="N36" s="1067"/>
      <c r="O36" s="1067"/>
      <c r="P36" s="1068"/>
      <c r="Q36" s="1072">
        <v>327</v>
      </c>
      <c r="R36" s="1073"/>
      <c r="S36" s="1073"/>
      <c r="T36" s="1073"/>
      <c r="U36" s="1073"/>
      <c r="V36" s="1073">
        <v>389</v>
      </c>
      <c r="W36" s="1073"/>
      <c r="X36" s="1073"/>
      <c r="Y36" s="1073"/>
      <c r="Z36" s="1073"/>
      <c r="AA36" s="1073">
        <v>-63</v>
      </c>
      <c r="AB36" s="1073"/>
      <c r="AC36" s="1073"/>
      <c r="AD36" s="1073"/>
      <c r="AE36" s="1074"/>
      <c r="AF36" s="1048">
        <v>-7</v>
      </c>
      <c r="AG36" s="1049"/>
      <c r="AH36" s="1049"/>
      <c r="AI36" s="1049"/>
      <c r="AJ36" s="1050"/>
      <c r="AK36" s="1009">
        <v>106</v>
      </c>
      <c r="AL36" s="1000"/>
      <c r="AM36" s="1000"/>
      <c r="AN36" s="1000"/>
      <c r="AO36" s="1000"/>
      <c r="AP36" s="1000">
        <v>1973</v>
      </c>
      <c r="AQ36" s="1000"/>
      <c r="AR36" s="1000"/>
      <c r="AS36" s="1000"/>
      <c r="AT36" s="1000"/>
      <c r="AU36" s="1000">
        <v>1561</v>
      </c>
      <c r="AV36" s="1000"/>
      <c r="AW36" s="1000"/>
      <c r="AX36" s="1000"/>
      <c r="AY36" s="1000"/>
      <c r="AZ36" s="1071">
        <v>11</v>
      </c>
      <c r="BA36" s="1071"/>
      <c r="BB36" s="1071"/>
      <c r="BC36" s="1071"/>
      <c r="BD36" s="1071"/>
      <c r="BE36" s="1061" t="s">
        <v>392</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t="s">
        <v>393</v>
      </c>
      <c r="C37" s="1067"/>
      <c r="D37" s="1067"/>
      <c r="E37" s="1067"/>
      <c r="F37" s="1067"/>
      <c r="G37" s="1067"/>
      <c r="H37" s="1067"/>
      <c r="I37" s="1067"/>
      <c r="J37" s="1067"/>
      <c r="K37" s="1067"/>
      <c r="L37" s="1067"/>
      <c r="M37" s="1067"/>
      <c r="N37" s="1067"/>
      <c r="O37" s="1067"/>
      <c r="P37" s="1068"/>
      <c r="Q37" s="1072">
        <v>733</v>
      </c>
      <c r="R37" s="1073"/>
      <c r="S37" s="1073"/>
      <c r="T37" s="1073"/>
      <c r="U37" s="1073"/>
      <c r="V37" s="1073">
        <v>733</v>
      </c>
      <c r="W37" s="1073"/>
      <c r="X37" s="1073"/>
      <c r="Y37" s="1073"/>
      <c r="Z37" s="1073"/>
      <c r="AA37" s="1073">
        <v>0</v>
      </c>
      <c r="AB37" s="1073"/>
      <c r="AC37" s="1073"/>
      <c r="AD37" s="1073"/>
      <c r="AE37" s="1074"/>
      <c r="AF37" s="1048">
        <v>0</v>
      </c>
      <c r="AG37" s="1049"/>
      <c r="AH37" s="1049"/>
      <c r="AI37" s="1049"/>
      <c r="AJ37" s="1050"/>
      <c r="AK37" s="1009">
        <v>419</v>
      </c>
      <c r="AL37" s="1000"/>
      <c r="AM37" s="1000"/>
      <c r="AN37" s="1000"/>
      <c r="AO37" s="1000"/>
      <c r="AP37" s="1000">
        <v>4981</v>
      </c>
      <c r="AQ37" s="1000"/>
      <c r="AR37" s="1000"/>
      <c r="AS37" s="1000"/>
      <c r="AT37" s="1000"/>
      <c r="AU37" s="1000">
        <v>4110</v>
      </c>
      <c r="AV37" s="1000"/>
      <c r="AW37" s="1000"/>
      <c r="AX37" s="1000"/>
      <c r="AY37" s="1000"/>
      <c r="AZ37" s="1071" t="s">
        <v>562</v>
      </c>
      <c r="BA37" s="1071"/>
      <c r="BB37" s="1071"/>
      <c r="BC37" s="1071"/>
      <c r="BD37" s="1071"/>
      <c r="BE37" s="1061" t="s">
        <v>392</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t="s">
        <v>394</v>
      </c>
      <c r="C38" s="1067"/>
      <c r="D38" s="1067"/>
      <c r="E38" s="1067"/>
      <c r="F38" s="1067"/>
      <c r="G38" s="1067"/>
      <c r="H38" s="1067"/>
      <c r="I38" s="1067"/>
      <c r="J38" s="1067"/>
      <c r="K38" s="1067"/>
      <c r="L38" s="1067"/>
      <c r="M38" s="1067"/>
      <c r="N38" s="1067"/>
      <c r="O38" s="1067"/>
      <c r="P38" s="1068"/>
      <c r="Q38" s="1072">
        <v>338</v>
      </c>
      <c r="R38" s="1073"/>
      <c r="S38" s="1073"/>
      <c r="T38" s="1073"/>
      <c r="U38" s="1073"/>
      <c r="V38" s="1073">
        <v>338</v>
      </c>
      <c r="W38" s="1073"/>
      <c r="X38" s="1073"/>
      <c r="Y38" s="1073"/>
      <c r="Z38" s="1073"/>
      <c r="AA38" s="1073">
        <v>0</v>
      </c>
      <c r="AB38" s="1073"/>
      <c r="AC38" s="1073"/>
      <c r="AD38" s="1073"/>
      <c r="AE38" s="1074"/>
      <c r="AF38" s="1048">
        <v>0</v>
      </c>
      <c r="AG38" s="1049"/>
      <c r="AH38" s="1049"/>
      <c r="AI38" s="1049"/>
      <c r="AJ38" s="1050"/>
      <c r="AK38" s="1009">
        <v>237</v>
      </c>
      <c r="AL38" s="1000"/>
      <c r="AM38" s="1000"/>
      <c r="AN38" s="1000"/>
      <c r="AO38" s="1000"/>
      <c r="AP38" s="1000">
        <v>2385</v>
      </c>
      <c r="AQ38" s="1000"/>
      <c r="AR38" s="1000"/>
      <c r="AS38" s="1000"/>
      <c r="AT38" s="1000"/>
      <c r="AU38" s="1000">
        <v>2249</v>
      </c>
      <c r="AV38" s="1000"/>
      <c r="AW38" s="1000"/>
      <c r="AX38" s="1000"/>
      <c r="AY38" s="1000"/>
      <c r="AZ38" s="1071" t="s">
        <v>562</v>
      </c>
      <c r="BA38" s="1071"/>
      <c r="BB38" s="1071"/>
      <c r="BC38" s="1071"/>
      <c r="BD38" s="1071"/>
      <c r="BE38" s="1061" t="s">
        <v>392</v>
      </c>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t="s">
        <v>395</v>
      </c>
      <c r="C39" s="1067"/>
      <c r="D39" s="1067"/>
      <c r="E39" s="1067"/>
      <c r="F39" s="1067"/>
      <c r="G39" s="1067"/>
      <c r="H39" s="1067"/>
      <c r="I39" s="1067"/>
      <c r="J39" s="1067"/>
      <c r="K39" s="1067"/>
      <c r="L39" s="1067"/>
      <c r="M39" s="1067"/>
      <c r="N39" s="1067"/>
      <c r="O39" s="1067"/>
      <c r="P39" s="1068"/>
      <c r="Q39" s="1072">
        <v>81</v>
      </c>
      <c r="R39" s="1073"/>
      <c r="S39" s="1073"/>
      <c r="T39" s="1073"/>
      <c r="U39" s="1073"/>
      <c r="V39" s="1073">
        <v>80</v>
      </c>
      <c r="W39" s="1073"/>
      <c r="X39" s="1073"/>
      <c r="Y39" s="1073"/>
      <c r="Z39" s="1073"/>
      <c r="AA39" s="1073">
        <v>0</v>
      </c>
      <c r="AB39" s="1073"/>
      <c r="AC39" s="1073"/>
      <c r="AD39" s="1073"/>
      <c r="AE39" s="1074"/>
      <c r="AF39" s="1048">
        <v>0</v>
      </c>
      <c r="AG39" s="1049"/>
      <c r="AH39" s="1049"/>
      <c r="AI39" s="1049"/>
      <c r="AJ39" s="1050"/>
      <c r="AK39" s="1009">
        <v>47</v>
      </c>
      <c r="AL39" s="1000"/>
      <c r="AM39" s="1000"/>
      <c r="AN39" s="1000"/>
      <c r="AO39" s="1000"/>
      <c r="AP39" s="1000">
        <v>371</v>
      </c>
      <c r="AQ39" s="1000"/>
      <c r="AR39" s="1000"/>
      <c r="AS39" s="1000"/>
      <c r="AT39" s="1000"/>
      <c r="AU39" s="1000">
        <v>289</v>
      </c>
      <c r="AV39" s="1000"/>
      <c r="AW39" s="1000"/>
      <c r="AX39" s="1000"/>
      <c r="AY39" s="1000"/>
      <c r="AZ39" s="1071" t="s">
        <v>568</v>
      </c>
      <c r="BA39" s="1071"/>
      <c r="BB39" s="1071"/>
      <c r="BC39" s="1071"/>
      <c r="BD39" s="1071"/>
      <c r="BE39" s="1061" t="s">
        <v>392</v>
      </c>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371</v>
      </c>
      <c r="B63" s="973" t="s">
        <v>397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307</v>
      </c>
      <c r="AG63" s="988"/>
      <c r="AH63" s="988"/>
      <c r="AI63" s="988"/>
      <c r="AJ63" s="1059"/>
      <c r="AK63" s="1060"/>
      <c r="AL63" s="992"/>
      <c r="AM63" s="992"/>
      <c r="AN63" s="992"/>
      <c r="AO63" s="992"/>
      <c r="AP63" s="988">
        <v>22324</v>
      </c>
      <c r="AQ63" s="988"/>
      <c r="AR63" s="988"/>
      <c r="AS63" s="988"/>
      <c r="AT63" s="988"/>
      <c r="AU63" s="988">
        <v>14846</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399</v>
      </c>
      <c r="B66" s="1025"/>
      <c r="C66" s="1025"/>
      <c r="D66" s="1025"/>
      <c r="E66" s="1025"/>
      <c r="F66" s="1025"/>
      <c r="G66" s="1025"/>
      <c r="H66" s="1025"/>
      <c r="I66" s="1025"/>
      <c r="J66" s="1025"/>
      <c r="K66" s="1025"/>
      <c r="L66" s="1025"/>
      <c r="M66" s="1025"/>
      <c r="N66" s="1025"/>
      <c r="O66" s="1025"/>
      <c r="P66" s="1026"/>
      <c r="Q66" s="1030" t="s">
        <v>375</v>
      </c>
      <c r="R66" s="1031"/>
      <c r="S66" s="1031"/>
      <c r="T66" s="1031"/>
      <c r="U66" s="1032"/>
      <c r="V66" s="1030" t="s">
        <v>376</v>
      </c>
      <c r="W66" s="1031"/>
      <c r="X66" s="1031"/>
      <c r="Y66" s="1031"/>
      <c r="Z66" s="1032"/>
      <c r="AA66" s="1030" t="s">
        <v>377</v>
      </c>
      <c r="AB66" s="1031"/>
      <c r="AC66" s="1031"/>
      <c r="AD66" s="1031"/>
      <c r="AE66" s="1032"/>
      <c r="AF66" s="1036" t="s">
        <v>378</v>
      </c>
      <c r="AG66" s="1037"/>
      <c r="AH66" s="1037"/>
      <c r="AI66" s="1037"/>
      <c r="AJ66" s="1038"/>
      <c r="AK66" s="1030" t="s">
        <v>379</v>
      </c>
      <c r="AL66" s="1025"/>
      <c r="AM66" s="1025"/>
      <c r="AN66" s="1025"/>
      <c r="AO66" s="1026"/>
      <c r="AP66" s="1030" t="s">
        <v>380</v>
      </c>
      <c r="AQ66" s="1031"/>
      <c r="AR66" s="1031"/>
      <c r="AS66" s="1031"/>
      <c r="AT66" s="1032"/>
      <c r="AU66" s="1030" t="s">
        <v>400</v>
      </c>
      <c r="AV66" s="1031"/>
      <c r="AW66" s="1031"/>
      <c r="AX66" s="1031"/>
      <c r="AY66" s="1032"/>
      <c r="AZ66" s="1030" t="s">
        <v>358</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551</v>
      </c>
      <c r="C68" s="1015"/>
      <c r="D68" s="1015"/>
      <c r="E68" s="1015"/>
      <c r="F68" s="1015"/>
      <c r="G68" s="1015"/>
      <c r="H68" s="1015"/>
      <c r="I68" s="1015"/>
      <c r="J68" s="1015"/>
      <c r="K68" s="1015"/>
      <c r="L68" s="1015"/>
      <c r="M68" s="1015"/>
      <c r="N68" s="1015"/>
      <c r="O68" s="1015"/>
      <c r="P68" s="1016"/>
      <c r="Q68" s="1017">
        <v>14856</v>
      </c>
      <c r="R68" s="1011"/>
      <c r="S68" s="1011"/>
      <c r="T68" s="1011"/>
      <c r="U68" s="1011"/>
      <c r="V68" s="1011">
        <v>14216</v>
      </c>
      <c r="W68" s="1011"/>
      <c r="X68" s="1011"/>
      <c r="Y68" s="1011"/>
      <c r="Z68" s="1011"/>
      <c r="AA68" s="1011">
        <v>639</v>
      </c>
      <c r="AB68" s="1011"/>
      <c r="AC68" s="1011"/>
      <c r="AD68" s="1011"/>
      <c r="AE68" s="1011"/>
      <c r="AF68" s="1011">
        <v>639</v>
      </c>
      <c r="AG68" s="1011"/>
      <c r="AH68" s="1011"/>
      <c r="AI68" s="1011"/>
      <c r="AJ68" s="1011"/>
      <c r="AK68" s="1011">
        <v>10</v>
      </c>
      <c r="AL68" s="1011"/>
      <c r="AM68" s="1011"/>
      <c r="AN68" s="1011"/>
      <c r="AO68" s="1011"/>
      <c r="AP68" s="1011" t="s">
        <v>562</v>
      </c>
      <c r="AQ68" s="1011"/>
      <c r="AR68" s="1011"/>
      <c r="AS68" s="1011"/>
      <c r="AT68" s="1011"/>
      <c r="AU68" s="1011" t="s">
        <v>562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552</v>
      </c>
      <c r="C69" s="1004"/>
      <c r="D69" s="1004"/>
      <c r="E69" s="1004"/>
      <c r="F69" s="1004"/>
      <c r="G69" s="1004"/>
      <c r="H69" s="1004"/>
      <c r="I69" s="1004"/>
      <c r="J69" s="1004"/>
      <c r="K69" s="1004"/>
      <c r="L69" s="1004"/>
      <c r="M69" s="1004"/>
      <c r="N69" s="1004"/>
      <c r="O69" s="1004"/>
      <c r="P69" s="1005"/>
      <c r="Q69" s="1006">
        <v>121</v>
      </c>
      <c r="R69" s="1000"/>
      <c r="S69" s="1000"/>
      <c r="T69" s="1000"/>
      <c r="U69" s="1000"/>
      <c r="V69" s="1000">
        <v>104</v>
      </c>
      <c r="W69" s="1000"/>
      <c r="X69" s="1000"/>
      <c r="Y69" s="1000"/>
      <c r="Z69" s="1000"/>
      <c r="AA69" s="1000">
        <v>17</v>
      </c>
      <c r="AB69" s="1000"/>
      <c r="AC69" s="1000"/>
      <c r="AD69" s="1000"/>
      <c r="AE69" s="1000"/>
      <c r="AF69" s="1000">
        <v>17</v>
      </c>
      <c r="AG69" s="1000"/>
      <c r="AH69" s="1000"/>
      <c r="AI69" s="1000"/>
      <c r="AJ69" s="1000"/>
      <c r="AK69" s="1000" t="s">
        <v>562</v>
      </c>
      <c r="AL69" s="1000"/>
      <c r="AM69" s="1000"/>
      <c r="AN69" s="1000"/>
      <c r="AO69" s="1000"/>
      <c r="AP69" s="1000" t="s">
        <v>562</v>
      </c>
      <c r="AQ69" s="1000"/>
      <c r="AR69" s="1000"/>
      <c r="AS69" s="1000"/>
      <c r="AT69" s="1000"/>
      <c r="AU69" s="1000" t="s">
        <v>562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579</v>
      </c>
      <c r="C70" s="1004"/>
      <c r="D70" s="1004"/>
      <c r="E70" s="1004"/>
      <c r="F70" s="1004"/>
      <c r="G70" s="1004"/>
      <c r="H70" s="1004"/>
      <c r="I70" s="1004"/>
      <c r="J70" s="1004"/>
      <c r="K70" s="1004"/>
      <c r="L70" s="1004"/>
      <c r="M70" s="1004"/>
      <c r="N70" s="1004"/>
      <c r="O70" s="1004"/>
      <c r="P70" s="1005"/>
      <c r="Q70" s="1006">
        <v>121</v>
      </c>
      <c r="R70" s="1000"/>
      <c r="S70" s="1000"/>
      <c r="T70" s="1000"/>
      <c r="U70" s="1000"/>
      <c r="V70" s="1000">
        <v>107</v>
      </c>
      <c r="W70" s="1000"/>
      <c r="X70" s="1000"/>
      <c r="Y70" s="1000"/>
      <c r="Z70" s="1000"/>
      <c r="AA70" s="1000">
        <v>14</v>
      </c>
      <c r="AB70" s="1000"/>
      <c r="AC70" s="1000"/>
      <c r="AD70" s="1000"/>
      <c r="AE70" s="1000"/>
      <c r="AF70" s="1000">
        <v>14</v>
      </c>
      <c r="AG70" s="1000"/>
      <c r="AH70" s="1000"/>
      <c r="AI70" s="1000"/>
      <c r="AJ70" s="1000"/>
      <c r="AK70" s="1000" t="s">
        <v>563</v>
      </c>
      <c r="AL70" s="1000"/>
      <c r="AM70" s="1000"/>
      <c r="AN70" s="1000"/>
      <c r="AO70" s="1000"/>
      <c r="AP70" s="1000" t="s">
        <v>562</v>
      </c>
      <c r="AQ70" s="1000"/>
      <c r="AR70" s="1000"/>
      <c r="AS70" s="1000"/>
      <c r="AT70" s="1000"/>
      <c r="AU70" s="1000" t="s">
        <v>562</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553</v>
      </c>
      <c r="C71" s="1004"/>
      <c r="D71" s="1004"/>
      <c r="E71" s="1004"/>
      <c r="F71" s="1004"/>
      <c r="G71" s="1004"/>
      <c r="H71" s="1004"/>
      <c r="I71" s="1004"/>
      <c r="J71" s="1004"/>
      <c r="K71" s="1004"/>
      <c r="L71" s="1004"/>
      <c r="M71" s="1004"/>
      <c r="N71" s="1004"/>
      <c r="O71" s="1004"/>
      <c r="P71" s="1005"/>
      <c r="Q71" s="1006">
        <v>495</v>
      </c>
      <c r="R71" s="1000"/>
      <c r="S71" s="1000"/>
      <c r="T71" s="1000"/>
      <c r="U71" s="1000"/>
      <c r="V71" s="1000">
        <v>447</v>
      </c>
      <c r="W71" s="1000"/>
      <c r="X71" s="1000"/>
      <c r="Y71" s="1000"/>
      <c r="Z71" s="1000"/>
      <c r="AA71" s="1000">
        <v>48</v>
      </c>
      <c r="AB71" s="1000"/>
      <c r="AC71" s="1000"/>
      <c r="AD71" s="1000"/>
      <c r="AE71" s="1000"/>
      <c r="AF71" s="1000">
        <v>48</v>
      </c>
      <c r="AG71" s="1000"/>
      <c r="AH71" s="1000"/>
      <c r="AI71" s="1000"/>
      <c r="AJ71" s="1000"/>
      <c r="AK71" s="1000" t="s">
        <v>562</v>
      </c>
      <c r="AL71" s="1000"/>
      <c r="AM71" s="1000"/>
      <c r="AN71" s="1000"/>
      <c r="AO71" s="1000"/>
      <c r="AP71" s="1000" t="s">
        <v>564</v>
      </c>
      <c r="AQ71" s="1000"/>
      <c r="AR71" s="1000"/>
      <c r="AS71" s="1000"/>
      <c r="AT71" s="1000"/>
      <c r="AU71" s="1000" t="s">
        <v>562</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554</v>
      </c>
      <c r="C72" s="1004"/>
      <c r="D72" s="1004"/>
      <c r="E72" s="1004"/>
      <c r="F72" s="1004"/>
      <c r="G72" s="1004"/>
      <c r="H72" s="1004"/>
      <c r="I72" s="1004"/>
      <c r="J72" s="1004"/>
      <c r="K72" s="1004"/>
      <c r="L72" s="1004"/>
      <c r="M72" s="1004"/>
      <c r="N72" s="1004"/>
      <c r="O72" s="1004"/>
      <c r="P72" s="1005"/>
      <c r="Q72" s="1006">
        <v>154741</v>
      </c>
      <c r="R72" s="1000"/>
      <c r="S72" s="1000"/>
      <c r="T72" s="1000"/>
      <c r="U72" s="1000"/>
      <c r="V72" s="1000">
        <v>148063</v>
      </c>
      <c r="W72" s="1000"/>
      <c r="X72" s="1000"/>
      <c r="Y72" s="1000"/>
      <c r="Z72" s="1000"/>
      <c r="AA72" s="1000">
        <v>6679</v>
      </c>
      <c r="AB72" s="1000"/>
      <c r="AC72" s="1000"/>
      <c r="AD72" s="1000"/>
      <c r="AE72" s="1000"/>
      <c r="AF72" s="1000">
        <v>6679</v>
      </c>
      <c r="AG72" s="1000"/>
      <c r="AH72" s="1000"/>
      <c r="AI72" s="1000"/>
      <c r="AJ72" s="1000"/>
      <c r="AK72" s="1000">
        <v>280</v>
      </c>
      <c r="AL72" s="1000"/>
      <c r="AM72" s="1000"/>
      <c r="AN72" s="1000"/>
      <c r="AO72" s="1000"/>
      <c r="AP72" s="1000" t="s">
        <v>562</v>
      </c>
      <c r="AQ72" s="1000"/>
      <c r="AR72" s="1000"/>
      <c r="AS72" s="1000"/>
      <c r="AT72" s="1000"/>
      <c r="AU72" s="1000" t="s">
        <v>562</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555</v>
      </c>
      <c r="C73" s="1004"/>
      <c r="D73" s="1004"/>
      <c r="E73" s="1004"/>
      <c r="F73" s="1004"/>
      <c r="G73" s="1004"/>
      <c r="H73" s="1004"/>
      <c r="I73" s="1004"/>
      <c r="J73" s="1004"/>
      <c r="K73" s="1004"/>
      <c r="L73" s="1004"/>
      <c r="M73" s="1004"/>
      <c r="N73" s="1004"/>
      <c r="O73" s="1004"/>
      <c r="P73" s="1005"/>
      <c r="Q73" s="1006">
        <v>2972</v>
      </c>
      <c r="R73" s="1000"/>
      <c r="S73" s="1000"/>
      <c r="T73" s="1000"/>
      <c r="U73" s="1000"/>
      <c r="V73" s="1000">
        <v>2951</v>
      </c>
      <c r="W73" s="1000"/>
      <c r="X73" s="1000"/>
      <c r="Y73" s="1000"/>
      <c r="Z73" s="1000"/>
      <c r="AA73" s="1000">
        <v>21</v>
      </c>
      <c r="AB73" s="1000"/>
      <c r="AC73" s="1000"/>
      <c r="AD73" s="1000"/>
      <c r="AE73" s="1000"/>
      <c r="AF73" s="1000">
        <v>21</v>
      </c>
      <c r="AG73" s="1000"/>
      <c r="AH73" s="1000"/>
      <c r="AI73" s="1000"/>
      <c r="AJ73" s="1000"/>
      <c r="AK73" s="1000">
        <v>45</v>
      </c>
      <c r="AL73" s="1000"/>
      <c r="AM73" s="1000"/>
      <c r="AN73" s="1000"/>
      <c r="AO73" s="1000"/>
      <c r="AP73" s="1000">
        <v>123</v>
      </c>
      <c r="AQ73" s="1000"/>
      <c r="AR73" s="1000"/>
      <c r="AS73" s="1000"/>
      <c r="AT73" s="1000"/>
      <c r="AU73" s="1000">
        <v>29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578</v>
      </c>
      <c r="C74" s="1004"/>
      <c r="D74" s="1004"/>
      <c r="E74" s="1004"/>
      <c r="F74" s="1004"/>
      <c r="G74" s="1004"/>
      <c r="H74" s="1004"/>
      <c r="I74" s="1004"/>
      <c r="J74" s="1004"/>
      <c r="K74" s="1004"/>
      <c r="L74" s="1004"/>
      <c r="M74" s="1004"/>
      <c r="N74" s="1004"/>
      <c r="O74" s="1004"/>
      <c r="P74" s="1005"/>
      <c r="Q74" s="1006">
        <v>17538</v>
      </c>
      <c r="R74" s="1000"/>
      <c r="S74" s="1000"/>
      <c r="T74" s="1000"/>
      <c r="U74" s="1000"/>
      <c r="V74" s="1000">
        <v>17304</v>
      </c>
      <c r="W74" s="1000"/>
      <c r="X74" s="1000"/>
      <c r="Y74" s="1000"/>
      <c r="Z74" s="1000"/>
      <c r="AA74" s="1000">
        <v>233</v>
      </c>
      <c r="AB74" s="1000"/>
      <c r="AC74" s="1000"/>
      <c r="AD74" s="1000"/>
      <c r="AE74" s="1000"/>
      <c r="AF74" s="1000">
        <v>233</v>
      </c>
      <c r="AG74" s="1000"/>
      <c r="AH74" s="1000"/>
      <c r="AI74" s="1000"/>
      <c r="AJ74" s="1000"/>
      <c r="AK74" s="1000">
        <v>35</v>
      </c>
      <c r="AL74" s="1000"/>
      <c r="AM74" s="1000"/>
      <c r="AN74" s="1000"/>
      <c r="AO74" s="1000"/>
      <c r="AP74" s="1000" t="s">
        <v>565</v>
      </c>
      <c r="AQ74" s="1000"/>
      <c r="AR74" s="1000"/>
      <c r="AS74" s="1000"/>
      <c r="AT74" s="1000"/>
      <c r="AU74" s="1000" t="s">
        <v>566</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371</v>
      </c>
      <c r="B88" s="973" t="s">
        <v>401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7651</v>
      </c>
      <c r="AG88" s="988"/>
      <c r="AH88" s="988"/>
      <c r="AI88" s="988"/>
      <c r="AJ88" s="988"/>
      <c r="AK88" s="992"/>
      <c r="AL88" s="992"/>
      <c r="AM88" s="992"/>
      <c r="AN88" s="992"/>
      <c r="AO88" s="992"/>
      <c r="AP88" s="988">
        <v>123</v>
      </c>
      <c r="AQ88" s="988"/>
      <c r="AR88" s="988"/>
      <c r="AS88" s="988"/>
      <c r="AT88" s="988"/>
      <c r="AU88" s="988">
        <v>29</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73" t="s">
        <v>402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202</v>
      </c>
      <c r="CS102" s="980"/>
      <c r="CT102" s="980"/>
      <c r="CU102" s="980"/>
      <c r="CV102" s="981"/>
      <c r="CW102" s="979">
        <v>80</v>
      </c>
      <c r="CX102" s="980"/>
      <c r="CY102" s="980"/>
      <c r="CZ102" s="980"/>
      <c r="DA102" s="981"/>
      <c r="DB102" s="979" t="s">
        <v>562</v>
      </c>
      <c r="DC102" s="980"/>
      <c r="DD102" s="980"/>
      <c r="DE102" s="980"/>
      <c r="DF102" s="981"/>
      <c r="DG102" s="979" t="s">
        <v>572</v>
      </c>
      <c r="DH102" s="980"/>
      <c r="DI102" s="980"/>
      <c r="DJ102" s="980"/>
      <c r="DK102" s="981"/>
      <c r="DL102" s="979" t="s">
        <v>573</v>
      </c>
      <c r="DM102" s="980"/>
      <c r="DN102" s="980"/>
      <c r="DO102" s="980"/>
      <c r="DP102" s="981"/>
      <c r="DQ102" s="979" t="s">
        <v>562</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410</v>
      </c>
      <c r="AB109" s="923"/>
      <c r="AC109" s="923"/>
      <c r="AD109" s="923"/>
      <c r="AE109" s="924"/>
      <c r="AF109" s="925" t="s">
        <v>289</v>
      </c>
      <c r="AG109" s="923"/>
      <c r="AH109" s="923"/>
      <c r="AI109" s="923"/>
      <c r="AJ109" s="924"/>
      <c r="AK109" s="925" t="s">
        <v>288</v>
      </c>
      <c r="AL109" s="923"/>
      <c r="AM109" s="923"/>
      <c r="AN109" s="923"/>
      <c r="AO109" s="924"/>
      <c r="AP109" s="925" t="s">
        <v>411</v>
      </c>
      <c r="AQ109" s="923"/>
      <c r="AR109" s="923"/>
      <c r="AS109" s="923"/>
      <c r="AT109" s="954"/>
      <c r="AU109" s="922" t="s">
        <v>409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410</v>
      </c>
      <c r="BR109" s="923"/>
      <c r="BS109" s="923"/>
      <c r="BT109" s="923"/>
      <c r="BU109" s="924"/>
      <c r="BV109" s="925" t="s">
        <v>289</v>
      </c>
      <c r="BW109" s="923"/>
      <c r="BX109" s="923"/>
      <c r="BY109" s="923"/>
      <c r="BZ109" s="924"/>
      <c r="CA109" s="925" t="s">
        <v>288</v>
      </c>
      <c r="CB109" s="923"/>
      <c r="CC109" s="923"/>
      <c r="CD109" s="923"/>
      <c r="CE109" s="924"/>
      <c r="CF109" s="961" t="s">
        <v>411</v>
      </c>
      <c r="CG109" s="961"/>
      <c r="CH109" s="961"/>
      <c r="CI109" s="961"/>
      <c r="CJ109" s="961"/>
      <c r="CK109" s="925" t="s">
        <v>412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410</v>
      </c>
      <c r="DH109" s="923"/>
      <c r="DI109" s="923"/>
      <c r="DJ109" s="923"/>
      <c r="DK109" s="924"/>
      <c r="DL109" s="925" t="s">
        <v>289</v>
      </c>
      <c r="DM109" s="923"/>
      <c r="DN109" s="923"/>
      <c r="DO109" s="923"/>
      <c r="DP109" s="924"/>
      <c r="DQ109" s="925" t="s">
        <v>288</v>
      </c>
      <c r="DR109" s="923"/>
      <c r="DS109" s="923"/>
      <c r="DT109" s="923"/>
      <c r="DU109" s="924"/>
      <c r="DV109" s="925" t="s">
        <v>411</v>
      </c>
      <c r="DW109" s="923"/>
      <c r="DX109" s="923"/>
      <c r="DY109" s="923"/>
      <c r="DZ109" s="954"/>
    </row>
    <row r="110" spans="1:131" s="199" customFormat="1" ht="26.25" customHeight="1" x14ac:dyDescent="0.15">
      <c r="A110" s="825" t="s">
        <v>413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2778547</v>
      </c>
      <c r="AB110" s="916"/>
      <c r="AC110" s="916"/>
      <c r="AD110" s="916"/>
      <c r="AE110" s="917"/>
      <c r="AF110" s="918">
        <v>2487241</v>
      </c>
      <c r="AG110" s="916"/>
      <c r="AH110" s="916"/>
      <c r="AI110" s="916"/>
      <c r="AJ110" s="917"/>
      <c r="AK110" s="918">
        <v>2291459</v>
      </c>
      <c r="AL110" s="916"/>
      <c r="AM110" s="916"/>
      <c r="AN110" s="916"/>
      <c r="AO110" s="917"/>
      <c r="AP110" s="919">
        <v>22.7</v>
      </c>
      <c r="AQ110" s="920"/>
      <c r="AR110" s="920"/>
      <c r="AS110" s="920"/>
      <c r="AT110" s="921"/>
      <c r="AU110" s="955" t="s">
        <v>61</v>
      </c>
      <c r="AV110" s="956"/>
      <c r="AW110" s="956"/>
      <c r="AX110" s="956"/>
      <c r="AY110" s="956"/>
      <c r="AZ110" s="881" t="s">
        <v>414</v>
      </c>
      <c r="BA110" s="826"/>
      <c r="BB110" s="826"/>
      <c r="BC110" s="826"/>
      <c r="BD110" s="826"/>
      <c r="BE110" s="826"/>
      <c r="BF110" s="826"/>
      <c r="BG110" s="826"/>
      <c r="BH110" s="826"/>
      <c r="BI110" s="826"/>
      <c r="BJ110" s="826"/>
      <c r="BK110" s="826"/>
      <c r="BL110" s="826"/>
      <c r="BM110" s="826"/>
      <c r="BN110" s="826"/>
      <c r="BO110" s="826"/>
      <c r="BP110" s="827"/>
      <c r="BQ110" s="882">
        <v>20830001</v>
      </c>
      <c r="BR110" s="863"/>
      <c r="BS110" s="863"/>
      <c r="BT110" s="863"/>
      <c r="BU110" s="863"/>
      <c r="BV110" s="863">
        <v>20376768</v>
      </c>
      <c r="BW110" s="863"/>
      <c r="BX110" s="863"/>
      <c r="BY110" s="863"/>
      <c r="BZ110" s="863"/>
      <c r="CA110" s="863">
        <v>19956214</v>
      </c>
      <c r="CB110" s="863"/>
      <c r="CC110" s="863"/>
      <c r="CD110" s="863"/>
      <c r="CE110" s="863"/>
      <c r="CF110" s="887">
        <v>198</v>
      </c>
      <c r="CG110" s="888"/>
      <c r="CH110" s="888"/>
      <c r="CI110" s="888"/>
      <c r="CJ110" s="888"/>
      <c r="CK110" s="951" t="s">
        <v>415</v>
      </c>
      <c r="CL110" s="837"/>
      <c r="CM110" s="912" t="s">
        <v>416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418</v>
      </c>
      <c r="BA111" s="768"/>
      <c r="BB111" s="768"/>
      <c r="BC111" s="768"/>
      <c r="BD111" s="768"/>
      <c r="BE111" s="768"/>
      <c r="BF111" s="768"/>
      <c r="BG111" s="768"/>
      <c r="BH111" s="768"/>
      <c r="BI111" s="768"/>
      <c r="BJ111" s="768"/>
      <c r="BK111" s="768"/>
      <c r="BL111" s="768"/>
      <c r="BM111" s="768"/>
      <c r="BN111" s="768"/>
      <c r="BO111" s="768"/>
      <c r="BP111" s="769"/>
      <c r="BQ111" s="834">
        <v>37962</v>
      </c>
      <c r="BR111" s="835"/>
      <c r="BS111" s="835"/>
      <c r="BT111" s="835"/>
      <c r="BU111" s="835"/>
      <c r="BV111" s="835">
        <v>30197</v>
      </c>
      <c r="BW111" s="835"/>
      <c r="BX111" s="835"/>
      <c r="BY111" s="835"/>
      <c r="BZ111" s="835"/>
      <c r="CA111" s="835">
        <v>23923</v>
      </c>
      <c r="CB111" s="835"/>
      <c r="CC111" s="835"/>
      <c r="CD111" s="835"/>
      <c r="CE111" s="835"/>
      <c r="CF111" s="896">
        <v>0.2</v>
      </c>
      <c r="CG111" s="897"/>
      <c r="CH111" s="897"/>
      <c r="CI111" s="897"/>
      <c r="CJ111" s="897"/>
      <c r="CK111" s="952"/>
      <c r="CL111" s="839"/>
      <c r="CM111" s="842" t="s">
        <v>419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420</v>
      </c>
      <c r="B112" s="938"/>
      <c r="C112" s="768" t="s">
        <v>421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422</v>
      </c>
      <c r="BA112" s="768"/>
      <c r="BB112" s="768"/>
      <c r="BC112" s="768"/>
      <c r="BD112" s="768"/>
      <c r="BE112" s="768"/>
      <c r="BF112" s="768"/>
      <c r="BG112" s="768"/>
      <c r="BH112" s="768"/>
      <c r="BI112" s="768"/>
      <c r="BJ112" s="768"/>
      <c r="BK112" s="768"/>
      <c r="BL112" s="768"/>
      <c r="BM112" s="768"/>
      <c r="BN112" s="768"/>
      <c r="BO112" s="768"/>
      <c r="BP112" s="769"/>
      <c r="BQ112" s="834">
        <v>10605691</v>
      </c>
      <c r="BR112" s="835"/>
      <c r="BS112" s="835"/>
      <c r="BT112" s="835"/>
      <c r="BU112" s="835"/>
      <c r="BV112" s="835">
        <v>12674766</v>
      </c>
      <c r="BW112" s="835"/>
      <c r="BX112" s="835"/>
      <c r="BY112" s="835"/>
      <c r="BZ112" s="835"/>
      <c r="CA112" s="835">
        <v>14796987</v>
      </c>
      <c r="CB112" s="835"/>
      <c r="CC112" s="835"/>
      <c r="CD112" s="835"/>
      <c r="CE112" s="835"/>
      <c r="CF112" s="896">
        <v>146.80000000000001</v>
      </c>
      <c r="CG112" s="897"/>
      <c r="CH112" s="897"/>
      <c r="CI112" s="897"/>
      <c r="CJ112" s="897"/>
      <c r="CK112" s="952"/>
      <c r="CL112" s="839"/>
      <c r="CM112" s="842" t="s">
        <v>423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1472</v>
      </c>
      <c r="DH112" s="835"/>
      <c r="DI112" s="835"/>
      <c r="DJ112" s="835"/>
      <c r="DK112" s="835"/>
      <c r="DL112" s="835">
        <v>1005</v>
      </c>
      <c r="DM112" s="835"/>
      <c r="DN112" s="835"/>
      <c r="DO112" s="835"/>
      <c r="DP112" s="835"/>
      <c r="DQ112" s="835">
        <v>541</v>
      </c>
      <c r="DR112" s="835"/>
      <c r="DS112" s="835"/>
      <c r="DT112" s="835"/>
      <c r="DU112" s="835"/>
      <c r="DV112" s="812">
        <v>0</v>
      </c>
      <c r="DW112" s="812"/>
      <c r="DX112" s="812"/>
      <c r="DY112" s="812"/>
      <c r="DZ112" s="813"/>
    </row>
    <row r="113" spans="1:130" s="199" customFormat="1" ht="26.25" customHeight="1" x14ac:dyDescent="0.15">
      <c r="A113" s="939"/>
      <c r="B113" s="940"/>
      <c r="C113" s="768" t="s">
        <v>424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783918</v>
      </c>
      <c r="AB113" s="944"/>
      <c r="AC113" s="944"/>
      <c r="AD113" s="944"/>
      <c r="AE113" s="945"/>
      <c r="AF113" s="946">
        <v>784705</v>
      </c>
      <c r="AG113" s="944"/>
      <c r="AH113" s="944"/>
      <c r="AI113" s="944"/>
      <c r="AJ113" s="945"/>
      <c r="AK113" s="946">
        <v>793122</v>
      </c>
      <c r="AL113" s="944"/>
      <c r="AM113" s="944"/>
      <c r="AN113" s="944"/>
      <c r="AO113" s="945"/>
      <c r="AP113" s="947">
        <v>7.9</v>
      </c>
      <c r="AQ113" s="948"/>
      <c r="AR113" s="948"/>
      <c r="AS113" s="948"/>
      <c r="AT113" s="949"/>
      <c r="AU113" s="957"/>
      <c r="AV113" s="958"/>
      <c r="AW113" s="958"/>
      <c r="AX113" s="958"/>
      <c r="AY113" s="958"/>
      <c r="AZ113" s="833" t="s">
        <v>425</v>
      </c>
      <c r="BA113" s="768"/>
      <c r="BB113" s="768"/>
      <c r="BC113" s="768"/>
      <c r="BD113" s="768"/>
      <c r="BE113" s="768"/>
      <c r="BF113" s="768"/>
      <c r="BG113" s="768"/>
      <c r="BH113" s="768"/>
      <c r="BI113" s="768"/>
      <c r="BJ113" s="768"/>
      <c r="BK113" s="768"/>
      <c r="BL113" s="768"/>
      <c r="BM113" s="768"/>
      <c r="BN113" s="768"/>
      <c r="BO113" s="768"/>
      <c r="BP113" s="769"/>
      <c r="BQ113" s="834">
        <v>61571</v>
      </c>
      <c r="BR113" s="835"/>
      <c r="BS113" s="835"/>
      <c r="BT113" s="835"/>
      <c r="BU113" s="835"/>
      <c r="BV113" s="835">
        <v>44399</v>
      </c>
      <c r="BW113" s="835"/>
      <c r="BX113" s="835"/>
      <c r="BY113" s="835"/>
      <c r="BZ113" s="835"/>
      <c r="CA113" s="835">
        <v>29307</v>
      </c>
      <c r="CB113" s="835"/>
      <c r="CC113" s="835"/>
      <c r="CD113" s="835"/>
      <c r="CE113" s="835"/>
      <c r="CF113" s="896">
        <v>0.3</v>
      </c>
      <c r="CG113" s="897"/>
      <c r="CH113" s="897"/>
      <c r="CI113" s="897"/>
      <c r="CJ113" s="897"/>
      <c r="CK113" s="952"/>
      <c r="CL113" s="839"/>
      <c r="CM113" s="842" t="s">
        <v>426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18914</v>
      </c>
      <c r="AB114" s="798"/>
      <c r="AC114" s="798"/>
      <c r="AD114" s="798"/>
      <c r="AE114" s="799"/>
      <c r="AF114" s="800">
        <v>17719</v>
      </c>
      <c r="AG114" s="798"/>
      <c r="AH114" s="798"/>
      <c r="AI114" s="798"/>
      <c r="AJ114" s="799"/>
      <c r="AK114" s="800">
        <v>15731</v>
      </c>
      <c r="AL114" s="798"/>
      <c r="AM114" s="798"/>
      <c r="AN114" s="798"/>
      <c r="AO114" s="799"/>
      <c r="AP114" s="845">
        <v>0.2</v>
      </c>
      <c r="AQ114" s="846"/>
      <c r="AR114" s="846"/>
      <c r="AS114" s="846"/>
      <c r="AT114" s="847"/>
      <c r="AU114" s="957"/>
      <c r="AV114" s="958"/>
      <c r="AW114" s="958"/>
      <c r="AX114" s="958"/>
      <c r="AY114" s="958"/>
      <c r="AZ114" s="833" t="s">
        <v>428</v>
      </c>
      <c r="BA114" s="768"/>
      <c r="BB114" s="768"/>
      <c r="BC114" s="768"/>
      <c r="BD114" s="768"/>
      <c r="BE114" s="768"/>
      <c r="BF114" s="768"/>
      <c r="BG114" s="768"/>
      <c r="BH114" s="768"/>
      <c r="BI114" s="768"/>
      <c r="BJ114" s="768"/>
      <c r="BK114" s="768"/>
      <c r="BL114" s="768"/>
      <c r="BM114" s="768"/>
      <c r="BN114" s="768"/>
      <c r="BO114" s="768"/>
      <c r="BP114" s="769"/>
      <c r="BQ114" s="834">
        <v>3442432</v>
      </c>
      <c r="BR114" s="835"/>
      <c r="BS114" s="835"/>
      <c r="BT114" s="835"/>
      <c r="BU114" s="835"/>
      <c r="BV114" s="835">
        <v>2660493</v>
      </c>
      <c r="BW114" s="835"/>
      <c r="BX114" s="835"/>
      <c r="BY114" s="835"/>
      <c r="BZ114" s="835"/>
      <c r="CA114" s="835">
        <v>2527114</v>
      </c>
      <c r="CB114" s="835"/>
      <c r="CC114" s="835"/>
      <c r="CD114" s="835"/>
      <c r="CE114" s="835"/>
      <c r="CF114" s="896">
        <v>25.1</v>
      </c>
      <c r="CG114" s="897"/>
      <c r="CH114" s="897"/>
      <c r="CI114" s="897"/>
      <c r="CJ114" s="897"/>
      <c r="CK114" s="952"/>
      <c r="CL114" s="839"/>
      <c r="CM114" s="842" t="s">
        <v>429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430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22677</v>
      </c>
      <c r="AB115" s="944"/>
      <c r="AC115" s="944"/>
      <c r="AD115" s="944"/>
      <c r="AE115" s="945"/>
      <c r="AF115" s="946">
        <v>22952</v>
      </c>
      <c r="AG115" s="944"/>
      <c r="AH115" s="944"/>
      <c r="AI115" s="944"/>
      <c r="AJ115" s="945"/>
      <c r="AK115" s="946">
        <v>21879</v>
      </c>
      <c r="AL115" s="944"/>
      <c r="AM115" s="944"/>
      <c r="AN115" s="944"/>
      <c r="AO115" s="945"/>
      <c r="AP115" s="947">
        <v>0.2</v>
      </c>
      <c r="AQ115" s="948"/>
      <c r="AR115" s="948"/>
      <c r="AS115" s="948"/>
      <c r="AT115" s="949"/>
      <c r="AU115" s="957"/>
      <c r="AV115" s="958"/>
      <c r="AW115" s="958"/>
      <c r="AX115" s="958"/>
      <c r="AY115" s="958"/>
      <c r="AZ115" s="833" t="s">
        <v>431</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432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433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25</v>
      </c>
      <c r="AB116" s="798"/>
      <c r="AC116" s="798"/>
      <c r="AD116" s="798"/>
      <c r="AE116" s="799"/>
      <c r="AF116" s="800">
        <v>25</v>
      </c>
      <c r="AG116" s="798"/>
      <c r="AH116" s="798"/>
      <c r="AI116" s="798"/>
      <c r="AJ116" s="799"/>
      <c r="AK116" s="800">
        <v>22</v>
      </c>
      <c r="AL116" s="798"/>
      <c r="AM116" s="798"/>
      <c r="AN116" s="798"/>
      <c r="AO116" s="799"/>
      <c r="AP116" s="845">
        <v>0</v>
      </c>
      <c r="AQ116" s="846"/>
      <c r="AR116" s="846"/>
      <c r="AS116" s="846"/>
      <c r="AT116" s="847"/>
      <c r="AU116" s="957"/>
      <c r="AV116" s="958"/>
      <c r="AW116" s="958"/>
      <c r="AX116" s="958"/>
      <c r="AY116" s="958"/>
      <c r="AZ116" s="884" t="s">
        <v>434</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36490</v>
      </c>
      <c r="DH116" s="798"/>
      <c r="DI116" s="798"/>
      <c r="DJ116" s="798"/>
      <c r="DK116" s="799"/>
      <c r="DL116" s="800">
        <v>29192</v>
      </c>
      <c r="DM116" s="798"/>
      <c r="DN116" s="798"/>
      <c r="DO116" s="798"/>
      <c r="DP116" s="799"/>
      <c r="DQ116" s="800">
        <v>23382</v>
      </c>
      <c r="DR116" s="798"/>
      <c r="DS116" s="798"/>
      <c r="DT116" s="798"/>
      <c r="DU116" s="799"/>
      <c r="DV116" s="845">
        <v>0.2</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436</v>
      </c>
      <c r="Z117" s="924"/>
      <c r="AA117" s="929">
        <v>3604081</v>
      </c>
      <c r="AB117" s="930"/>
      <c r="AC117" s="930"/>
      <c r="AD117" s="930"/>
      <c r="AE117" s="931"/>
      <c r="AF117" s="932">
        <v>3312642</v>
      </c>
      <c r="AG117" s="930"/>
      <c r="AH117" s="930"/>
      <c r="AI117" s="930"/>
      <c r="AJ117" s="931"/>
      <c r="AK117" s="932">
        <v>3122213</v>
      </c>
      <c r="AL117" s="930"/>
      <c r="AM117" s="930"/>
      <c r="AN117" s="930"/>
      <c r="AO117" s="931"/>
      <c r="AP117" s="933"/>
      <c r="AQ117" s="934"/>
      <c r="AR117" s="934"/>
      <c r="AS117" s="934"/>
      <c r="AT117" s="935"/>
      <c r="AU117" s="957"/>
      <c r="AV117" s="958"/>
      <c r="AW117" s="958"/>
      <c r="AX117" s="958"/>
      <c r="AY117" s="958"/>
      <c r="AZ117" s="884" t="s">
        <v>437</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412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410</v>
      </c>
      <c r="AB118" s="923"/>
      <c r="AC118" s="923"/>
      <c r="AD118" s="923"/>
      <c r="AE118" s="924"/>
      <c r="AF118" s="925" t="s">
        <v>289</v>
      </c>
      <c r="AG118" s="923"/>
      <c r="AH118" s="923"/>
      <c r="AI118" s="923"/>
      <c r="AJ118" s="924"/>
      <c r="AK118" s="925" t="s">
        <v>288</v>
      </c>
      <c r="AL118" s="923"/>
      <c r="AM118" s="923"/>
      <c r="AN118" s="923"/>
      <c r="AO118" s="924"/>
      <c r="AP118" s="926" t="s">
        <v>411</v>
      </c>
      <c r="AQ118" s="927"/>
      <c r="AR118" s="927"/>
      <c r="AS118" s="927"/>
      <c r="AT118" s="928"/>
      <c r="AU118" s="957"/>
      <c r="AV118" s="958"/>
      <c r="AW118" s="958"/>
      <c r="AX118" s="958"/>
      <c r="AY118" s="958"/>
      <c r="AZ118" s="900" t="s">
        <v>439</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440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415</v>
      </c>
      <c r="B119" s="837"/>
      <c r="C119" s="912" t="s">
        <v>416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441</v>
      </c>
      <c r="BP119" s="899"/>
      <c r="BQ119" s="903">
        <v>34977657</v>
      </c>
      <c r="BR119" s="866"/>
      <c r="BS119" s="866"/>
      <c r="BT119" s="866"/>
      <c r="BU119" s="866"/>
      <c r="BV119" s="866">
        <v>35786623</v>
      </c>
      <c r="BW119" s="866"/>
      <c r="BX119" s="866"/>
      <c r="BY119" s="866"/>
      <c r="BZ119" s="866"/>
      <c r="CA119" s="866">
        <v>37333545</v>
      </c>
      <c r="CB119" s="866"/>
      <c r="CC119" s="866"/>
      <c r="CD119" s="866"/>
      <c r="CE119" s="866"/>
      <c r="CF119" s="764"/>
      <c r="CG119" s="765"/>
      <c r="CH119" s="765"/>
      <c r="CI119" s="765"/>
      <c r="CJ119" s="855"/>
      <c r="CK119" s="953"/>
      <c r="CL119" s="841"/>
      <c r="CM119" s="859" t="s">
        <v>442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443</v>
      </c>
      <c r="AV120" s="905"/>
      <c r="AW120" s="905"/>
      <c r="AX120" s="905"/>
      <c r="AY120" s="906"/>
      <c r="AZ120" s="881" t="s">
        <v>444</v>
      </c>
      <c r="BA120" s="826"/>
      <c r="BB120" s="826"/>
      <c r="BC120" s="826"/>
      <c r="BD120" s="826"/>
      <c r="BE120" s="826"/>
      <c r="BF120" s="826"/>
      <c r="BG120" s="826"/>
      <c r="BH120" s="826"/>
      <c r="BI120" s="826"/>
      <c r="BJ120" s="826"/>
      <c r="BK120" s="826"/>
      <c r="BL120" s="826"/>
      <c r="BM120" s="826"/>
      <c r="BN120" s="826"/>
      <c r="BO120" s="826"/>
      <c r="BP120" s="827"/>
      <c r="BQ120" s="882">
        <v>3141801</v>
      </c>
      <c r="BR120" s="863"/>
      <c r="BS120" s="863"/>
      <c r="BT120" s="863"/>
      <c r="BU120" s="863"/>
      <c r="BV120" s="863">
        <v>3267436</v>
      </c>
      <c r="BW120" s="863"/>
      <c r="BX120" s="863"/>
      <c r="BY120" s="863"/>
      <c r="BZ120" s="863"/>
      <c r="CA120" s="863">
        <v>3232467</v>
      </c>
      <c r="CB120" s="863"/>
      <c r="CC120" s="863"/>
      <c r="CD120" s="863"/>
      <c r="CE120" s="863"/>
      <c r="CF120" s="887">
        <v>32.1</v>
      </c>
      <c r="CG120" s="888"/>
      <c r="CH120" s="888"/>
      <c r="CI120" s="888"/>
      <c r="CJ120" s="888"/>
      <c r="CK120" s="889" t="s">
        <v>445</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1487794</v>
      </c>
      <c r="DH120" s="863"/>
      <c r="DI120" s="863"/>
      <c r="DJ120" s="863"/>
      <c r="DK120" s="863"/>
      <c r="DL120" s="863">
        <v>3808209</v>
      </c>
      <c r="DM120" s="863"/>
      <c r="DN120" s="863"/>
      <c r="DO120" s="863"/>
      <c r="DP120" s="863"/>
      <c r="DQ120" s="863">
        <v>6315728</v>
      </c>
      <c r="DR120" s="863"/>
      <c r="DS120" s="863"/>
      <c r="DT120" s="863"/>
      <c r="DU120" s="863"/>
      <c r="DV120" s="864">
        <v>62.7</v>
      </c>
      <c r="DW120" s="864"/>
      <c r="DX120" s="864"/>
      <c r="DY120" s="864"/>
      <c r="DZ120" s="865"/>
    </row>
    <row r="121" spans="1:130" s="199" customFormat="1" ht="26.25" customHeight="1" x14ac:dyDescent="0.15">
      <c r="A121" s="838"/>
      <c r="B121" s="839"/>
      <c r="C121" s="884" t="s">
        <v>446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541</v>
      </c>
      <c r="AB121" s="798"/>
      <c r="AC121" s="798"/>
      <c r="AD121" s="798"/>
      <c r="AE121" s="799"/>
      <c r="AF121" s="800">
        <v>541</v>
      </c>
      <c r="AG121" s="798"/>
      <c r="AH121" s="798"/>
      <c r="AI121" s="798"/>
      <c r="AJ121" s="799"/>
      <c r="AK121" s="800">
        <v>541</v>
      </c>
      <c r="AL121" s="798"/>
      <c r="AM121" s="798"/>
      <c r="AN121" s="798"/>
      <c r="AO121" s="799"/>
      <c r="AP121" s="845">
        <v>0</v>
      </c>
      <c r="AQ121" s="846"/>
      <c r="AR121" s="846"/>
      <c r="AS121" s="846"/>
      <c r="AT121" s="847"/>
      <c r="AU121" s="907"/>
      <c r="AV121" s="908"/>
      <c r="AW121" s="908"/>
      <c r="AX121" s="908"/>
      <c r="AY121" s="909"/>
      <c r="AZ121" s="833" t="s">
        <v>447</v>
      </c>
      <c r="BA121" s="768"/>
      <c r="BB121" s="768"/>
      <c r="BC121" s="768"/>
      <c r="BD121" s="768"/>
      <c r="BE121" s="768"/>
      <c r="BF121" s="768"/>
      <c r="BG121" s="768"/>
      <c r="BH121" s="768"/>
      <c r="BI121" s="768"/>
      <c r="BJ121" s="768"/>
      <c r="BK121" s="768"/>
      <c r="BL121" s="768"/>
      <c r="BM121" s="768"/>
      <c r="BN121" s="768"/>
      <c r="BO121" s="768"/>
      <c r="BP121" s="769"/>
      <c r="BQ121" s="834">
        <v>328720</v>
      </c>
      <c r="BR121" s="835"/>
      <c r="BS121" s="835"/>
      <c r="BT121" s="835"/>
      <c r="BU121" s="835"/>
      <c r="BV121" s="835">
        <v>565994</v>
      </c>
      <c r="BW121" s="835"/>
      <c r="BX121" s="835"/>
      <c r="BY121" s="835"/>
      <c r="BZ121" s="835"/>
      <c r="CA121" s="835">
        <v>668696</v>
      </c>
      <c r="CB121" s="835"/>
      <c r="CC121" s="835"/>
      <c r="CD121" s="835"/>
      <c r="CE121" s="835"/>
      <c r="CF121" s="896">
        <v>6.6</v>
      </c>
      <c r="CG121" s="897"/>
      <c r="CH121" s="897"/>
      <c r="CI121" s="897"/>
      <c r="CJ121" s="897"/>
      <c r="CK121" s="890"/>
      <c r="CL121" s="876"/>
      <c r="CM121" s="876"/>
      <c r="CN121" s="876"/>
      <c r="CO121" s="877"/>
      <c r="CP121" s="856" t="s">
        <v>393</v>
      </c>
      <c r="CQ121" s="857"/>
      <c r="CR121" s="857"/>
      <c r="CS121" s="857"/>
      <c r="CT121" s="857"/>
      <c r="CU121" s="857"/>
      <c r="CV121" s="857"/>
      <c r="CW121" s="857"/>
      <c r="CX121" s="857"/>
      <c r="CY121" s="857"/>
      <c r="CZ121" s="857"/>
      <c r="DA121" s="857"/>
      <c r="DB121" s="857"/>
      <c r="DC121" s="857"/>
      <c r="DD121" s="857"/>
      <c r="DE121" s="857"/>
      <c r="DF121" s="858"/>
      <c r="DG121" s="834">
        <v>4536088</v>
      </c>
      <c r="DH121" s="835"/>
      <c r="DI121" s="835"/>
      <c r="DJ121" s="835"/>
      <c r="DK121" s="835"/>
      <c r="DL121" s="835">
        <v>4342600</v>
      </c>
      <c r="DM121" s="835"/>
      <c r="DN121" s="835"/>
      <c r="DO121" s="835"/>
      <c r="DP121" s="835"/>
      <c r="DQ121" s="835">
        <v>4109537</v>
      </c>
      <c r="DR121" s="835"/>
      <c r="DS121" s="835"/>
      <c r="DT121" s="835"/>
      <c r="DU121" s="835"/>
      <c r="DV121" s="812">
        <v>40.799999999999997</v>
      </c>
      <c r="DW121" s="812"/>
      <c r="DX121" s="812"/>
      <c r="DY121" s="812"/>
      <c r="DZ121" s="813"/>
    </row>
    <row r="122" spans="1:130" s="199" customFormat="1" ht="26.25" customHeight="1" x14ac:dyDescent="0.15">
      <c r="A122" s="838"/>
      <c r="B122" s="839"/>
      <c r="C122" s="842" t="s">
        <v>429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448</v>
      </c>
      <c r="BA122" s="901"/>
      <c r="BB122" s="901"/>
      <c r="BC122" s="901"/>
      <c r="BD122" s="901"/>
      <c r="BE122" s="901"/>
      <c r="BF122" s="901"/>
      <c r="BG122" s="901"/>
      <c r="BH122" s="901"/>
      <c r="BI122" s="901"/>
      <c r="BJ122" s="901"/>
      <c r="BK122" s="901"/>
      <c r="BL122" s="901"/>
      <c r="BM122" s="901"/>
      <c r="BN122" s="901"/>
      <c r="BO122" s="901"/>
      <c r="BP122" s="902"/>
      <c r="BQ122" s="903">
        <v>22534873</v>
      </c>
      <c r="BR122" s="866"/>
      <c r="BS122" s="866"/>
      <c r="BT122" s="866"/>
      <c r="BU122" s="866"/>
      <c r="BV122" s="866">
        <v>23274750</v>
      </c>
      <c r="BW122" s="866"/>
      <c r="BX122" s="866"/>
      <c r="BY122" s="866"/>
      <c r="BZ122" s="866"/>
      <c r="CA122" s="866">
        <v>24419879</v>
      </c>
      <c r="CB122" s="866"/>
      <c r="CC122" s="866"/>
      <c r="CD122" s="866"/>
      <c r="CE122" s="866"/>
      <c r="CF122" s="867">
        <v>242.3</v>
      </c>
      <c r="CG122" s="868"/>
      <c r="CH122" s="868"/>
      <c r="CI122" s="868"/>
      <c r="CJ122" s="868"/>
      <c r="CK122" s="890"/>
      <c r="CL122" s="876"/>
      <c r="CM122" s="876"/>
      <c r="CN122" s="876"/>
      <c r="CO122" s="877"/>
      <c r="CP122" s="856" t="s">
        <v>394</v>
      </c>
      <c r="CQ122" s="857"/>
      <c r="CR122" s="857"/>
      <c r="CS122" s="857"/>
      <c r="CT122" s="857"/>
      <c r="CU122" s="857"/>
      <c r="CV122" s="857"/>
      <c r="CW122" s="857"/>
      <c r="CX122" s="857"/>
      <c r="CY122" s="857"/>
      <c r="CZ122" s="857"/>
      <c r="DA122" s="857"/>
      <c r="DB122" s="857"/>
      <c r="DC122" s="857"/>
      <c r="DD122" s="857"/>
      <c r="DE122" s="857"/>
      <c r="DF122" s="858"/>
      <c r="DG122" s="834">
        <v>2548828</v>
      </c>
      <c r="DH122" s="835"/>
      <c r="DI122" s="835"/>
      <c r="DJ122" s="835"/>
      <c r="DK122" s="835"/>
      <c r="DL122" s="835">
        <v>2440884</v>
      </c>
      <c r="DM122" s="835"/>
      <c r="DN122" s="835"/>
      <c r="DO122" s="835"/>
      <c r="DP122" s="835"/>
      <c r="DQ122" s="835">
        <v>2248723</v>
      </c>
      <c r="DR122" s="835"/>
      <c r="DS122" s="835"/>
      <c r="DT122" s="835"/>
      <c r="DU122" s="835"/>
      <c r="DV122" s="812">
        <v>22.3</v>
      </c>
      <c r="DW122" s="812"/>
      <c r="DX122" s="812"/>
      <c r="DY122" s="812"/>
      <c r="DZ122" s="813"/>
    </row>
    <row r="123" spans="1:130" s="199" customFormat="1" ht="26.25" customHeight="1" x14ac:dyDescent="0.15">
      <c r="A123" s="838"/>
      <c r="B123" s="839"/>
      <c r="C123" s="842" t="s">
        <v>435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10119</v>
      </c>
      <c r="AB123" s="798"/>
      <c r="AC123" s="798"/>
      <c r="AD123" s="798"/>
      <c r="AE123" s="799"/>
      <c r="AF123" s="800">
        <v>8538</v>
      </c>
      <c r="AG123" s="798"/>
      <c r="AH123" s="798"/>
      <c r="AI123" s="798"/>
      <c r="AJ123" s="799"/>
      <c r="AK123" s="800">
        <v>8290</v>
      </c>
      <c r="AL123" s="798"/>
      <c r="AM123" s="798"/>
      <c r="AN123" s="798"/>
      <c r="AO123" s="799"/>
      <c r="AP123" s="845">
        <v>0.1</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449</v>
      </c>
      <c r="BP123" s="899"/>
      <c r="BQ123" s="853">
        <v>26005394</v>
      </c>
      <c r="BR123" s="854"/>
      <c r="BS123" s="854"/>
      <c r="BT123" s="854"/>
      <c r="BU123" s="854"/>
      <c r="BV123" s="854">
        <v>27108180</v>
      </c>
      <c r="BW123" s="854"/>
      <c r="BX123" s="854"/>
      <c r="BY123" s="854"/>
      <c r="BZ123" s="854"/>
      <c r="CA123" s="854">
        <v>28321042</v>
      </c>
      <c r="CB123" s="854"/>
      <c r="CC123" s="854"/>
      <c r="CD123" s="854"/>
      <c r="CE123" s="854"/>
      <c r="CF123" s="764"/>
      <c r="CG123" s="765"/>
      <c r="CH123" s="765"/>
      <c r="CI123" s="765"/>
      <c r="CJ123" s="855"/>
      <c r="CK123" s="890"/>
      <c r="CL123" s="876"/>
      <c r="CM123" s="876"/>
      <c r="CN123" s="876"/>
      <c r="CO123" s="877"/>
      <c r="CP123" s="856" t="s">
        <v>143</v>
      </c>
      <c r="CQ123" s="857"/>
      <c r="CR123" s="857"/>
      <c r="CS123" s="857"/>
      <c r="CT123" s="857"/>
      <c r="CU123" s="857"/>
      <c r="CV123" s="857"/>
      <c r="CW123" s="857"/>
      <c r="CX123" s="857"/>
      <c r="CY123" s="857"/>
      <c r="CZ123" s="857"/>
      <c r="DA123" s="857"/>
      <c r="DB123" s="857"/>
      <c r="DC123" s="857"/>
      <c r="DD123" s="857"/>
      <c r="DE123" s="857"/>
      <c r="DF123" s="858"/>
      <c r="DG123" s="797">
        <v>1432705</v>
      </c>
      <c r="DH123" s="798"/>
      <c r="DI123" s="798"/>
      <c r="DJ123" s="798"/>
      <c r="DK123" s="799"/>
      <c r="DL123" s="800">
        <v>1502483</v>
      </c>
      <c r="DM123" s="798"/>
      <c r="DN123" s="798"/>
      <c r="DO123" s="798"/>
      <c r="DP123" s="799"/>
      <c r="DQ123" s="800">
        <v>1560707</v>
      </c>
      <c r="DR123" s="798"/>
      <c r="DS123" s="798"/>
      <c r="DT123" s="798"/>
      <c r="DU123" s="799"/>
      <c r="DV123" s="845">
        <v>15.5</v>
      </c>
      <c r="DW123" s="846"/>
      <c r="DX123" s="846"/>
      <c r="DY123" s="846"/>
      <c r="DZ123" s="847"/>
    </row>
    <row r="124" spans="1:130" s="199" customFormat="1" ht="26.25" customHeight="1" thickBot="1" x14ac:dyDescent="0.2">
      <c r="A124" s="838"/>
      <c r="B124" s="839"/>
      <c r="C124" s="842" t="s">
        <v>438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450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86.5</v>
      </c>
      <c r="BR124" s="852"/>
      <c r="BS124" s="852"/>
      <c r="BT124" s="852"/>
      <c r="BU124" s="852"/>
      <c r="BV124" s="852">
        <v>83.1</v>
      </c>
      <c r="BW124" s="852"/>
      <c r="BX124" s="852"/>
      <c r="BY124" s="852"/>
      <c r="BZ124" s="852"/>
      <c r="CA124" s="852">
        <v>89.4</v>
      </c>
      <c r="CB124" s="852"/>
      <c r="CC124" s="852"/>
      <c r="CD124" s="852"/>
      <c r="CE124" s="852"/>
      <c r="CF124" s="742"/>
      <c r="CG124" s="743"/>
      <c r="CH124" s="743"/>
      <c r="CI124" s="743"/>
      <c r="CJ124" s="883"/>
      <c r="CK124" s="891"/>
      <c r="CL124" s="891"/>
      <c r="CM124" s="891"/>
      <c r="CN124" s="891"/>
      <c r="CO124" s="892"/>
      <c r="CP124" s="856" t="s">
        <v>451</v>
      </c>
      <c r="CQ124" s="857"/>
      <c r="CR124" s="857"/>
      <c r="CS124" s="857"/>
      <c r="CT124" s="857"/>
      <c r="CU124" s="857"/>
      <c r="CV124" s="857"/>
      <c r="CW124" s="857"/>
      <c r="CX124" s="857"/>
      <c r="CY124" s="857"/>
      <c r="CZ124" s="857"/>
      <c r="DA124" s="857"/>
      <c r="DB124" s="857"/>
      <c r="DC124" s="857"/>
      <c r="DD124" s="857"/>
      <c r="DE124" s="857"/>
      <c r="DF124" s="858"/>
      <c r="DG124" s="780">
        <v>600276</v>
      </c>
      <c r="DH124" s="781"/>
      <c r="DI124" s="781"/>
      <c r="DJ124" s="781"/>
      <c r="DK124" s="782"/>
      <c r="DL124" s="783">
        <v>580590</v>
      </c>
      <c r="DM124" s="781"/>
      <c r="DN124" s="781"/>
      <c r="DO124" s="781"/>
      <c r="DP124" s="782"/>
      <c r="DQ124" s="783">
        <v>562292</v>
      </c>
      <c r="DR124" s="781"/>
      <c r="DS124" s="781"/>
      <c r="DT124" s="781"/>
      <c r="DU124" s="782"/>
      <c r="DV124" s="869">
        <v>5.6</v>
      </c>
      <c r="DW124" s="870"/>
      <c r="DX124" s="870"/>
      <c r="DY124" s="870"/>
      <c r="DZ124" s="871"/>
    </row>
    <row r="125" spans="1:130" s="199" customFormat="1" ht="26.25" customHeight="1" x14ac:dyDescent="0.15">
      <c r="A125" s="838"/>
      <c r="B125" s="839"/>
      <c r="C125" s="842" t="s">
        <v>440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452</v>
      </c>
      <c r="CL125" s="873"/>
      <c r="CM125" s="873"/>
      <c r="CN125" s="873"/>
      <c r="CO125" s="874"/>
      <c r="CP125" s="881" t="s">
        <v>453</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442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454</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455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12017</v>
      </c>
      <c r="AB127" s="798"/>
      <c r="AC127" s="798"/>
      <c r="AD127" s="798"/>
      <c r="AE127" s="799"/>
      <c r="AF127" s="800">
        <v>13873</v>
      </c>
      <c r="AG127" s="798"/>
      <c r="AH127" s="798"/>
      <c r="AI127" s="798"/>
      <c r="AJ127" s="799"/>
      <c r="AK127" s="800">
        <v>13048</v>
      </c>
      <c r="AL127" s="798"/>
      <c r="AM127" s="798"/>
      <c r="AN127" s="798"/>
      <c r="AO127" s="799"/>
      <c r="AP127" s="845">
        <v>0.1</v>
      </c>
      <c r="AQ127" s="846"/>
      <c r="AR127" s="846"/>
      <c r="AS127" s="846"/>
      <c r="AT127" s="847"/>
      <c r="AU127" s="235"/>
      <c r="AV127" s="235"/>
      <c r="AW127" s="235"/>
      <c r="AX127" s="862" t="s">
        <v>456</v>
      </c>
      <c r="AY127" s="830"/>
      <c r="AZ127" s="830"/>
      <c r="BA127" s="830"/>
      <c r="BB127" s="830"/>
      <c r="BC127" s="830"/>
      <c r="BD127" s="830"/>
      <c r="BE127" s="831"/>
      <c r="BF127" s="829" t="s">
        <v>457</v>
      </c>
      <c r="BG127" s="830"/>
      <c r="BH127" s="830"/>
      <c r="BI127" s="830"/>
      <c r="BJ127" s="830"/>
      <c r="BK127" s="830"/>
      <c r="BL127" s="831"/>
      <c r="BM127" s="829" t="s">
        <v>458</v>
      </c>
      <c r="BN127" s="830"/>
      <c r="BO127" s="830"/>
      <c r="BP127" s="830"/>
      <c r="BQ127" s="830"/>
      <c r="BR127" s="830"/>
      <c r="BS127" s="831"/>
      <c r="BT127" s="829" t="s">
        <v>459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460</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461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462</v>
      </c>
      <c r="X128" s="816"/>
      <c r="Y128" s="816"/>
      <c r="Z128" s="817"/>
      <c r="AA128" s="818">
        <v>136301</v>
      </c>
      <c r="AB128" s="819"/>
      <c r="AC128" s="819"/>
      <c r="AD128" s="819"/>
      <c r="AE128" s="820"/>
      <c r="AF128" s="821">
        <v>40520</v>
      </c>
      <c r="AG128" s="819"/>
      <c r="AH128" s="819"/>
      <c r="AI128" s="819"/>
      <c r="AJ128" s="820"/>
      <c r="AK128" s="821">
        <v>61757</v>
      </c>
      <c r="AL128" s="819"/>
      <c r="AM128" s="819"/>
      <c r="AN128" s="819"/>
      <c r="AO128" s="820"/>
      <c r="AP128" s="822"/>
      <c r="AQ128" s="823"/>
      <c r="AR128" s="823"/>
      <c r="AS128" s="823"/>
      <c r="AT128" s="824"/>
      <c r="AU128" s="235"/>
      <c r="AV128" s="235"/>
      <c r="AW128" s="235"/>
      <c r="AX128" s="825" t="s">
        <v>463</v>
      </c>
      <c r="AY128" s="826"/>
      <c r="AZ128" s="826"/>
      <c r="BA128" s="826"/>
      <c r="BB128" s="826"/>
      <c r="BC128" s="826"/>
      <c r="BD128" s="826"/>
      <c r="BE128" s="827"/>
      <c r="BF128" s="804" t="s">
        <v>112</v>
      </c>
      <c r="BG128" s="805"/>
      <c r="BH128" s="805"/>
      <c r="BI128" s="805"/>
      <c r="BJ128" s="805"/>
      <c r="BK128" s="805"/>
      <c r="BL128" s="828"/>
      <c r="BM128" s="804">
        <v>13.03</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464</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465</v>
      </c>
      <c r="X129" s="795"/>
      <c r="Y129" s="795"/>
      <c r="Z129" s="796"/>
      <c r="AA129" s="797">
        <v>12643592</v>
      </c>
      <c r="AB129" s="798"/>
      <c r="AC129" s="798"/>
      <c r="AD129" s="798"/>
      <c r="AE129" s="799"/>
      <c r="AF129" s="800">
        <v>12623753</v>
      </c>
      <c r="AG129" s="798"/>
      <c r="AH129" s="798"/>
      <c r="AI129" s="798"/>
      <c r="AJ129" s="799"/>
      <c r="AK129" s="800">
        <v>12226235</v>
      </c>
      <c r="AL129" s="798"/>
      <c r="AM129" s="798"/>
      <c r="AN129" s="798"/>
      <c r="AO129" s="799"/>
      <c r="AP129" s="801"/>
      <c r="AQ129" s="802"/>
      <c r="AR129" s="802"/>
      <c r="AS129" s="802"/>
      <c r="AT129" s="803"/>
      <c r="AU129" s="237"/>
      <c r="AV129" s="237"/>
      <c r="AW129" s="237"/>
      <c r="AX129" s="767" t="s">
        <v>466</v>
      </c>
      <c r="AY129" s="768"/>
      <c r="AZ129" s="768"/>
      <c r="BA129" s="768"/>
      <c r="BB129" s="768"/>
      <c r="BC129" s="768"/>
      <c r="BD129" s="768"/>
      <c r="BE129" s="769"/>
      <c r="BF129" s="787" t="s">
        <v>112</v>
      </c>
      <c r="BG129" s="788"/>
      <c r="BH129" s="788"/>
      <c r="BI129" s="788"/>
      <c r="BJ129" s="788"/>
      <c r="BK129" s="788"/>
      <c r="BL129" s="789"/>
      <c r="BM129" s="787">
        <v>18.03</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468</v>
      </c>
      <c r="X130" s="795"/>
      <c r="Y130" s="795"/>
      <c r="Z130" s="796"/>
      <c r="AA130" s="797">
        <v>2278634</v>
      </c>
      <c r="AB130" s="798"/>
      <c r="AC130" s="798"/>
      <c r="AD130" s="798"/>
      <c r="AE130" s="799"/>
      <c r="AF130" s="800">
        <v>2188240</v>
      </c>
      <c r="AG130" s="798"/>
      <c r="AH130" s="798"/>
      <c r="AI130" s="798"/>
      <c r="AJ130" s="799"/>
      <c r="AK130" s="800">
        <v>2148947</v>
      </c>
      <c r="AL130" s="798"/>
      <c r="AM130" s="798"/>
      <c r="AN130" s="798"/>
      <c r="AO130" s="799"/>
      <c r="AP130" s="801"/>
      <c r="AQ130" s="802"/>
      <c r="AR130" s="802"/>
      <c r="AS130" s="802"/>
      <c r="AT130" s="803"/>
      <c r="AU130" s="237"/>
      <c r="AV130" s="237"/>
      <c r="AW130" s="237"/>
      <c r="AX130" s="767" t="s">
        <v>469</v>
      </c>
      <c r="AY130" s="768"/>
      <c r="AZ130" s="768"/>
      <c r="BA130" s="768"/>
      <c r="BB130" s="768"/>
      <c r="BC130" s="768"/>
      <c r="BD130" s="768"/>
      <c r="BE130" s="769"/>
      <c r="BF130" s="770">
        <v>10.3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470</v>
      </c>
      <c r="X131" s="778"/>
      <c r="Y131" s="778"/>
      <c r="Z131" s="779"/>
      <c r="AA131" s="780">
        <v>10364958</v>
      </c>
      <c r="AB131" s="781"/>
      <c r="AC131" s="781"/>
      <c r="AD131" s="781"/>
      <c r="AE131" s="782"/>
      <c r="AF131" s="783">
        <v>10435513</v>
      </c>
      <c r="AG131" s="781"/>
      <c r="AH131" s="781"/>
      <c r="AI131" s="781"/>
      <c r="AJ131" s="782"/>
      <c r="AK131" s="783">
        <v>10077288</v>
      </c>
      <c r="AL131" s="781"/>
      <c r="AM131" s="781"/>
      <c r="AN131" s="781"/>
      <c r="AO131" s="782"/>
      <c r="AP131" s="784"/>
      <c r="AQ131" s="785"/>
      <c r="AR131" s="785"/>
      <c r="AS131" s="785"/>
      <c r="AT131" s="786"/>
      <c r="AU131" s="237"/>
      <c r="AV131" s="237"/>
      <c r="AW131" s="237"/>
      <c r="AX131" s="745" t="s">
        <v>471</v>
      </c>
      <c r="AY131" s="746"/>
      <c r="AZ131" s="746"/>
      <c r="BA131" s="746"/>
      <c r="BB131" s="746"/>
      <c r="BC131" s="746"/>
      <c r="BD131" s="746"/>
      <c r="BE131" s="747"/>
      <c r="BF131" s="748">
        <v>89.4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473</v>
      </c>
      <c r="W132" s="758"/>
      <c r="X132" s="758"/>
      <c r="Y132" s="758"/>
      <c r="Z132" s="759"/>
      <c r="AA132" s="760">
        <v>11.47275271</v>
      </c>
      <c r="AB132" s="761"/>
      <c r="AC132" s="761"/>
      <c r="AD132" s="761"/>
      <c r="AE132" s="762"/>
      <c r="AF132" s="763">
        <v>10.38647549</v>
      </c>
      <c r="AG132" s="761"/>
      <c r="AH132" s="761"/>
      <c r="AI132" s="761"/>
      <c r="AJ132" s="762"/>
      <c r="AK132" s="763">
        <v>9.0451815999999994</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474</v>
      </c>
      <c r="W133" s="737"/>
      <c r="X133" s="737"/>
      <c r="Y133" s="737"/>
      <c r="Z133" s="738"/>
      <c r="AA133" s="739">
        <v>13.1</v>
      </c>
      <c r="AB133" s="740"/>
      <c r="AC133" s="740"/>
      <c r="AD133" s="740"/>
      <c r="AE133" s="741"/>
      <c r="AF133" s="739">
        <v>11.5</v>
      </c>
      <c r="AG133" s="740"/>
      <c r="AH133" s="740"/>
      <c r="AI133" s="740"/>
      <c r="AJ133" s="741"/>
      <c r="AK133" s="739">
        <v>10.3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475</v>
      </c>
      <c r="B5" s="248"/>
      <c r="C5" s="248"/>
      <c r="D5" s="248"/>
      <c r="E5" s="248"/>
      <c r="F5" s="248"/>
      <c r="G5" s="248"/>
      <c r="H5" s="248"/>
      <c r="I5" s="248"/>
      <c r="J5" s="248"/>
      <c r="K5" s="248"/>
      <c r="L5" s="248"/>
      <c r="M5" s="248"/>
      <c r="N5" s="248"/>
      <c r="O5" s="249"/>
    </row>
    <row r="6" spans="1:16" x14ac:dyDescent="0.15">
      <c r="A6" s="250"/>
      <c r="B6" s="246"/>
      <c r="C6" s="246"/>
      <c r="D6" s="246"/>
      <c r="E6" s="246"/>
      <c r="F6" s="246"/>
      <c r="G6" s="251" t="s">
        <v>476</v>
      </c>
      <c r="H6" s="251"/>
      <c r="I6" s="251"/>
      <c r="J6" s="251"/>
      <c r="K6" s="246"/>
      <c r="L6" s="246"/>
      <c r="M6" s="246"/>
      <c r="N6" s="246"/>
    </row>
    <row r="7" spans="1:16" x14ac:dyDescent="0.15">
      <c r="A7" s="250"/>
      <c r="B7" s="246"/>
      <c r="C7" s="246"/>
      <c r="D7" s="246"/>
      <c r="E7" s="246"/>
      <c r="F7" s="246"/>
      <c r="G7" s="253"/>
      <c r="H7" s="254"/>
      <c r="I7" s="254"/>
      <c r="J7" s="255"/>
      <c r="K7" s="1152" t="s">
        <v>477</v>
      </c>
      <c r="L7" s="256"/>
      <c r="M7" s="257" t="s">
        <v>478</v>
      </c>
      <c r="N7" s="258"/>
    </row>
    <row r="8" spans="1:16" x14ac:dyDescent="0.15">
      <c r="A8" s="250"/>
      <c r="B8" s="246"/>
      <c r="C8" s="246"/>
      <c r="D8" s="246"/>
      <c r="E8" s="246"/>
      <c r="F8" s="246"/>
      <c r="G8" s="259"/>
      <c r="H8" s="260"/>
      <c r="I8" s="260"/>
      <c r="J8" s="261"/>
      <c r="K8" s="1153"/>
      <c r="L8" s="262" t="s">
        <v>479</v>
      </c>
      <c r="M8" s="263" t="s">
        <v>480</v>
      </c>
      <c r="N8" s="264" t="s">
        <v>481</v>
      </c>
    </row>
    <row r="9" spans="1:16" x14ac:dyDescent="0.15">
      <c r="A9" s="250"/>
      <c r="B9" s="246"/>
      <c r="C9" s="246"/>
      <c r="D9" s="246"/>
      <c r="E9" s="246"/>
      <c r="F9" s="246"/>
      <c r="G9" s="1166" t="s">
        <v>482</v>
      </c>
      <c r="H9" s="1167"/>
      <c r="I9" s="1167"/>
      <c r="J9" s="1168"/>
      <c r="K9" s="265">
        <v>3200108</v>
      </c>
      <c r="L9" s="266">
        <v>116228</v>
      </c>
      <c r="M9" s="267">
        <v>88814</v>
      </c>
      <c r="N9" s="268">
        <v>30.9</v>
      </c>
    </row>
    <row r="10" spans="1:16" x14ac:dyDescent="0.15">
      <c r="A10" s="250"/>
      <c r="B10" s="246"/>
      <c r="C10" s="246"/>
      <c r="D10" s="246"/>
      <c r="E10" s="246"/>
      <c r="F10" s="246"/>
      <c r="G10" s="1166" t="s">
        <v>483</v>
      </c>
      <c r="H10" s="1167"/>
      <c r="I10" s="1167"/>
      <c r="J10" s="1168"/>
      <c r="K10" s="269">
        <v>236357</v>
      </c>
      <c r="L10" s="270">
        <v>8584</v>
      </c>
      <c r="M10" s="271">
        <v>7348</v>
      </c>
      <c r="N10" s="272">
        <v>16.8</v>
      </c>
    </row>
    <row r="11" spans="1:16" ht="13.5" customHeight="1" x14ac:dyDescent="0.15">
      <c r="A11" s="250"/>
      <c r="B11" s="246"/>
      <c r="C11" s="246"/>
      <c r="D11" s="246"/>
      <c r="E11" s="246"/>
      <c r="F11" s="246"/>
      <c r="G11" s="1166" t="s">
        <v>484</v>
      </c>
      <c r="H11" s="1167"/>
      <c r="I11" s="1167"/>
      <c r="J11" s="1168"/>
      <c r="K11" s="269">
        <v>497291</v>
      </c>
      <c r="L11" s="270">
        <v>18062</v>
      </c>
      <c r="M11" s="271">
        <v>9064</v>
      </c>
      <c r="N11" s="272">
        <v>99.3</v>
      </c>
    </row>
    <row r="12" spans="1:16" ht="13.5" customHeight="1" x14ac:dyDescent="0.15">
      <c r="A12" s="250"/>
      <c r="B12" s="246"/>
      <c r="C12" s="246"/>
      <c r="D12" s="246"/>
      <c r="E12" s="246"/>
      <c r="F12" s="246"/>
      <c r="G12" s="1166" t="s">
        <v>485</v>
      </c>
      <c r="H12" s="1167"/>
      <c r="I12" s="1167"/>
      <c r="J12" s="1168"/>
      <c r="K12" s="269">
        <v>79676</v>
      </c>
      <c r="L12" s="270">
        <v>2894</v>
      </c>
      <c r="M12" s="271">
        <v>917</v>
      </c>
      <c r="N12" s="272">
        <v>215.6</v>
      </c>
    </row>
    <row r="13" spans="1:16" ht="13.5" customHeight="1" x14ac:dyDescent="0.15">
      <c r="A13" s="250"/>
      <c r="B13" s="246"/>
      <c r="C13" s="246"/>
      <c r="D13" s="246"/>
      <c r="E13" s="246"/>
      <c r="F13" s="246"/>
      <c r="G13" s="1166" t="s">
        <v>486</v>
      </c>
      <c r="H13" s="1167"/>
      <c r="I13" s="1167"/>
      <c r="J13" s="1168"/>
      <c r="K13" s="269" t="s">
        <v>487</v>
      </c>
      <c r="L13" s="270" t="s">
        <v>487</v>
      </c>
      <c r="M13" s="271">
        <v>11</v>
      </c>
      <c r="N13" s="272" t="s">
        <v>487</v>
      </c>
    </row>
    <row r="14" spans="1:16" ht="13.5" customHeight="1" x14ac:dyDescent="0.15">
      <c r="A14" s="250"/>
      <c r="B14" s="246"/>
      <c r="C14" s="246"/>
      <c r="D14" s="246"/>
      <c r="E14" s="246"/>
      <c r="F14" s="246"/>
      <c r="G14" s="1166" t="s">
        <v>488</v>
      </c>
      <c r="H14" s="1167"/>
      <c r="I14" s="1167"/>
      <c r="J14" s="1168"/>
      <c r="K14" s="269">
        <v>85928</v>
      </c>
      <c r="L14" s="270">
        <v>3121</v>
      </c>
      <c r="M14" s="271">
        <v>3976</v>
      </c>
      <c r="N14" s="272">
        <v>-21.5</v>
      </c>
    </row>
    <row r="15" spans="1:16" ht="13.5" customHeight="1" x14ac:dyDescent="0.15">
      <c r="A15" s="250"/>
      <c r="B15" s="246"/>
      <c r="C15" s="246"/>
      <c r="D15" s="246"/>
      <c r="E15" s="246"/>
      <c r="F15" s="246"/>
      <c r="G15" s="1166" t="s">
        <v>489</v>
      </c>
      <c r="H15" s="1167"/>
      <c r="I15" s="1167"/>
      <c r="J15" s="1168"/>
      <c r="K15" s="269">
        <v>28511</v>
      </c>
      <c r="L15" s="270">
        <v>1036</v>
      </c>
      <c r="M15" s="271">
        <v>2094</v>
      </c>
      <c r="N15" s="272">
        <v>-50.5</v>
      </c>
    </row>
    <row r="16" spans="1:16" x14ac:dyDescent="0.15">
      <c r="A16" s="250"/>
      <c r="B16" s="246"/>
      <c r="C16" s="246"/>
      <c r="D16" s="246"/>
      <c r="E16" s="246"/>
      <c r="F16" s="246"/>
      <c r="G16" s="1169" t="s">
        <v>490</v>
      </c>
      <c r="H16" s="1170"/>
      <c r="I16" s="1170"/>
      <c r="J16" s="1171"/>
      <c r="K16" s="270">
        <v>-496034</v>
      </c>
      <c r="L16" s="270">
        <v>-18016</v>
      </c>
      <c r="M16" s="271">
        <v>-9674</v>
      </c>
      <c r="N16" s="272">
        <v>86.2</v>
      </c>
    </row>
    <row r="17" spans="1:16" x14ac:dyDescent="0.15">
      <c r="A17" s="250"/>
      <c r="B17" s="246"/>
      <c r="C17" s="246"/>
      <c r="D17" s="246"/>
      <c r="E17" s="246"/>
      <c r="F17" s="246"/>
      <c r="G17" s="1169" t="s">
        <v>172</v>
      </c>
      <c r="H17" s="1170"/>
      <c r="I17" s="1170"/>
      <c r="J17" s="1171"/>
      <c r="K17" s="270">
        <v>3631837</v>
      </c>
      <c r="L17" s="270">
        <v>131909</v>
      </c>
      <c r="M17" s="271">
        <v>102550</v>
      </c>
      <c r="N17" s="272">
        <v>28.6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491</v>
      </c>
      <c r="H19" s="246"/>
      <c r="I19" s="246"/>
      <c r="J19" s="246"/>
      <c r="K19" s="246"/>
      <c r="L19" s="246"/>
      <c r="M19" s="246"/>
      <c r="N19" s="246"/>
    </row>
    <row r="20" spans="1:16" x14ac:dyDescent="0.15">
      <c r="A20" s="250"/>
      <c r="B20" s="246"/>
      <c r="C20" s="246"/>
      <c r="D20" s="246"/>
      <c r="E20" s="246"/>
      <c r="F20" s="246"/>
      <c r="G20" s="274"/>
      <c r="H20" s="275"/>
      <c r="I20" s="275"/>
      <c r="J20" s="276"/>
      <c r="K20" s="277" t="s">
        <v>492</v>
      </c>
      <c r="L20" s="278" t="s">
        <v>493</v>
      </c>
      <c r="M20" s="279" t="s">
        <v>494</v>
      </c>
      <c r="N20" s="280"/>
    </row>
    <row r="21" spans="1:16" s="286" customFormat="1" x14ac:dyDescent="0.15">
      <c r="A21" s="281"/>
      <c r="B21" s="251"/>
      <c r="C21" s="251"/>
      <c r="D21" s="251"/>
      <c r="E21" s="251"/>
      <c r="F21" s="251"/>
      <c r="G21" s="1163" t="s">
        <v>495</v>
      </c>
      <c r="H21" s="1164"/>
      <c r="I21" s="1164"/>
      <c r="J21" s="1165"/>
      <c r="K21" s="282">
        <v>13.04</v>
      </c>
      <c r="L21" s="283">
        <v>9.9600000000000009</v>
      </c>
      <c r="M21" s="284">
        <v>3.08</v>
      </c>
      <c r="N21" s="251"/>
      <c r="O21" s="285"/>
      <c r="P21" s="281"/>
    </row>
    <row r="22" spans="1:16" s="286" customFormat="1" x14ac:dyDescent="0.15">
      <c r="A22" s="281"/>
      <c r="B22" s="251"/>
      <c r="C22" s="251"/>
      <c r="D22" s="251"/>
      <c r="E22" s="251"/>
      <c r="F22" s="251"/>
      <c r="G22" s="1163" t="s">
        <v>496</v>
      </c>
      <c r="H22" s="1164"/>
      <c r="I22" s="1164"/>
      <c r="J22" s="1165"/>
      <c r="K22" s="287">
        <v>96.3</v>
      </c>
      <c r="L22" s="288">
        <v>97.8</v>
      </c>
      <c r="M22" s="289">
        <v>-1.5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499</v>
      </c>
      <c r="H29" s="251"/>
      <c r="I29" s="251"/>
      <c r="J29" s="251"/>
      <c r="K29" s="246"/>
      <c r="L29" s="246"/>
      <c r="M29" s="246"/>
      <c r="N29" s="246"/>
      <c r="O29" s="295"/>
    </row>
    <row r="30" spans="1:16" x14ac:dyDescent="0.15">
      <c r="A30" s="250"/>
      <c r="B30" s="246"/>
      <c r="C30" s="246"/>
      <c r="D30" s="246"/>
      <c r="E30" s="246"/>
      <c r="F30" s="246"/>
      <c r="G30" s="253"/>
      <c r="H30" s="254"/>
      <c r="I30" s="254"/>
      <c r="J30" s="255"/>
      <c r="K30" s="1152" t="s">
        <v>477</v>
      </c>
      <c r="L30" s="256"/>
      <c r="M30" s="257" t="s">
        <v>478</v>
      </c>
      <c r="N30" s="258"/>
    </row>
    <row r="31" spans="1:16" x14ac:dyDescent="0.15">
      <c r="A31" s="250"/>
      <c r="B31" s="246"/>
      <c r="C31" s="246"/>
      <c r="D31" s="246"/>
      <c r="E31" s="246"/>
      <c r="F31" s="246"/>
      <c r="G31" s="259"/>
      <c r="H31" s="260"/>
      <c r="I31" s="260"/>
      <c r="J31" s="261"/>
      <c r="K31" s="1153"/>
      <c r="L31" s="262" t="s">
        <v>479</v>
      </c>
      <c r="M31" s="263" t="s">
        <v>480</v>
      </c>
      <c r="N31" s="264" t="s">
        <v>481</v>
      </c>
    </row>
    <row r="32" spans="1:16" ht="27" customHeight="1" x14ac:dyDescent="0.15">
      <c r="A32" s="250"/>
      <c r="B32" s="246"/>
      <c r="C32" s="246"/>
      <c r="D32" s="246"/>
      <c r="E32" s="246"/>
      <c r="F32" s="246"/>
      <c r="G32" s="1154" t="s">
        <v>500</v>
      </c>
      <c r="H32" s="1155"/>
      <c r="I32" s="1155"/>
      <c r="J32" s="1156"/>
      <c r="K32" s="296">
        <v>2291459</v>
      </c>
      <c r="L32" s="296">
        <v>83226</v>
      </c>
      <c r="M32" s="297">
        <v>68120</v>
      </c>
      <c r="N32" s="298">
        <v>22.2</v>
      </c>
    </row>
    <row r="33" spans="1:16" ht="13.5" customHeight="1" x14ac:dyDescent="0.15">
      <c r="A33" s="250"/>
      <c r="B33" s="246"/>
      <c r="C33" s="246"/>
      <c r="D33" s="246"/>
      <c r="E33" s="246"/>
      <c r="F33" s="246"/>
      <c r="G33" s="1154" t="s">
        <v>501</v>
      </c>
      <c r="H33" s="1155"/>
      <c r="I33" s="1155"/>
      <c r="J33" s="1156"/>
      <c r="K33" s="296" t="s">
        <v>487</v>
      </c>
      <c r="L33" s="296" t="s">
        <v>487</v>
      </c>
      <c r="M33" s="297" t="s">
        <v>487</v>
      </c>
      <c r="N33" s="298" t="s">
        <v>487</v>
      </c>
    </row>
    <row r="34" spans="1:16" ht="27" customHeight="1" x14ac:dyDescent="0.15">
      <c r="A34" s="250"/>
      <c r="B34" s="246"/>
      <c r="C34" s="246"/>
      <c r="D34" s="246"/>
      <c r="E34" s="246"/>
      <c r="F34" s="246"/>
      <c r="G34" s="1154" t="s">
        <v>502</v>
      </c>
      <c r="H34" s="1155"/>
      <c r="I34" s="1155"/>
      <c r="J34" s="1156"/>
      <c r="K34" s="296" t="s">
        <v>487</v>
      </c>
      <c r="L34" s="296" t="s">
        <v>487</v>
      </c>
      <c r="M34" s="297">
        <v>13</v>
      </c>
      <c r="N34" s="298" t="s">
        <v>487</v>
      </c>
    </row>
    <row r="35" spans="1:16" ht="27" customHeight="1" x14ac:dyDescent="0.15">
      <c r="A35" s="250"/>
      <c r="B35" s="246"/>
      <c r="C35" s="246"/>
      <c r="D35" s="246"/>
      <c r="E35" s="246"/>
      <c r="F35" s="246"/>
      <c r="G35" s="1154" t="s">
        <v>503</v>
      </c>
      <c r="H35" s="1155"/>
      <c r="I35" s="1155"/>
      <c r="J35" s="1156"/>
      <c r="K35" s="296">
        <v>793122</v>
      </c>
      <c r="L35" s="296">
        <v>28806</v>
      </c>
      <c r="M35" s="297">
        <v>17609</v>
      </c>
      <c r="N35" s="298">
        <v>63.6</v>
      </c>
    </row>
    <row r="36" spans="1:16" ht="27" customHeight="1" x14ac:dyDescent="0.15">
      <c r="A36" s="250"/>
      <c r="B36" s="246"/>
      <c r="C36" s="246"/>
      <c r="D36" s="246"/>
      <c r="E36" s="246"/>
      <c r="F36" s="246"/>
      <c r="G36" s="1154" t="s">
        <v>504</v>
      </c>
      <c r="H36" s="1155"/>
      <c r="I36" s="1155"/>
      <c r="J36" s="1156"/>
      <c r="K36" s="296">
        <v>15731</v>
      </c>
      <c r="L36" s="296">
        <v>571</v>
      </c>
      <c r="M36" s="297">
        <v>2944</v>
      </c>
      <c r="N36" s="298">
        <v>-80.599999999999994</v>
      </c>
    </row>
    <row r="37" spans="1:16" ht="13.5" customHeight="1" x14ac:dyDescent="0.15">
      <c r="A37" s="250"/>
      <c r="B37" s="246"/>
      <c r="C37" s="246"/>
      <c r="D37" s="246"/>
      <c r="E37" s="246"/>
      <c r="F37" s="246"/>
      <c r="G37" s="1154" t="s">
        <v>505</v>
      </c>
      <c r="H37" s="1155"/>
      <c r="I37" s="1155"/>
      <c r="J37" s="1156"/>
      <c r="K37" s="296">
        <v>21879</v>
      </c>
      <c r="L37" s="296">
        <v>795</v>
      </c>
      <c r="M37" s="297">
        <v>1200</v>
      </c>
      <c r="N37" s="298">
        <v>-33.799999999999997</v>
      </c>
    </row>
    <row r="38" spans="1:16" ht="27" customHeight="1" x14ac:dyDescent="0.15">
      <c r="A38" s="250"/>
      <c r="B38" s="246"/>
      <c r="C38" s="246"/>
      <c r="D38" s="246"/>
      <c r="E38" s="246"/>
      <c r="F38" s="246"/>
      <c r="G38" s="1157" t="s">
        <v>506</v>
      </c>
      <c r="H38" s="1158"/>
      <c r="I38" s="1158"/>
      <c r="J38" s="1159"/>
      <c r="K38" s="299">
        <v>22</v>
      </c>
      <c r="L38" s="299">
        <v>1</v>
      </c>
      <c r="M38" s="300">
        <v>5</v>
      </c>
      <c r="N38" s="301">
        <v>-80</v>
      </c>
      <c r="O38" s="295"/>
    </row>
    <row r="39" spans="1:16" x14ac:dyDescent="0.15">
      <c r="A39" s="250"/>
      <c r="B39" s="246"/>
      <c r="C39" s="246"/>
      <c r="D39" s="246"/>
      <c r="E39" s="246"/>
      <c r="F39" s="246"/>
      <c r="G39" s="1157" t="s">
        <v>507</v>
      </c>
      <c r="H39" s="1158"/>
      <c r="I39" s="1158"/>
      <c r="J39" s="1159"/>
      <c r="K39" s="302">
        <v>-61757</v>
      </c>
      <c r="L39" s="302">
        <v>-2243</v>
      </c>
      <c r="M39" s="303">
        <v>-3946</v>
      </c>
      <c r="N39" s="304">
        <v>-43.2</v>
      </c>
      <c r="O39" s="295"/>
    </row>
    <row r="40" spans="1:16" ht="27" customHeight="1" x14ac:dyDescent="0.15">
      <c r="A40" s="250"/>
      <c r="B40" s="246"/>
      <c r="C40" s="246"/>
      <c r="D40" s="246"/>
      <c r="E40" s="246"/>
      <c r="F40" s="246"/>
      <c r="G40" s="1154" t="s">
        <v>508</v>
      </c>
      <c r="H40" s="1155"/>
      <c r="I40" s="1155"/>
      <c r="J40" s="1156"/>
      <c r="K40" s="302">
        <v>-2148947</v>
      </c>
      <c r="L40" s="302">
        <v>-78050</v>
      </c>
      <c r="M40" s="303">
        <v>-59158</v>
      </c>
      <c r="N40" s="304">
        <v>31.9</v>
      </c>
      <c r="O40" s="295"/>
    </row>
    <row r="41" spans="1:16" x14ac:dyDescent="0.15">
      <c r="A41" s="250"/>
      <c r="B41" s="246"/>
      <c r="C41" s="246"/>
      <c r="D41" s="246"/>
      <c r="E41" s="246"/>
      <c r="F41" s="246"/>
      <c r="G41" s="1160" t="s">
        <v>283</v>
      </c>
      <c r="H41" s="1161"/>
      <c r="I41" s="1161"/>
      <c r="J41" s="1162"/>
      <c r="K41" s="296">
        <v>911509</v>
      </c>
      <c r="L41" s="302">
        <v>33106</v>
      </c>
      <c r="M41" s="303">
        <v>26787</v>
      </c>
      <c r="N41" s="304">
        <v>23.6</v>
      </c>
      <c r="O41" s="295"/>
    </row>
    <row r="42" spans="1:16" x14ac:dyDescent="0.15">
      <c r="A42" s="250"/>
      <c r="B42" s="246"/>
      <c r="C42" s="246"/>
      <c r="D42" s="246"/>
      <c r="E42" s="246"/>
      <c r="F42" s="246"/>
      <c r="G42" s="305" t="s">
        <v>509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511</v>
      </c>
      <c r="H48" s="310"/>
      <c r="I48" s="310"/>
      <c r="J48" s="310"/>
      <c r="K48" s="310"/>
      <c r="L48" s="310"/>
      <c r="M48" s="311"/>
      <c r="N48" s="310"/>
    </row>
    <row r="49" spans="1:14" ht="13.5" customHeight="1" x14ac:dyDescent="0.15">
      <c r="A49" s="250"/>
      <c r="B49" s="246"/>
      <c r="C49" s="246"/>
      <c r="D49" s="246"/>
      <c r="E49" s="246"/>
      <c r="F49" s="246"/>
      <c r="G49" s="312"/>
      <c r="H49" s="313"/>
      <c r="I49" s="1147" t="s">
        <v>477</v>
      </c>
      <c r="J49" s="1149" t="s">
        <v>512</v>
      </c>
      <c r="K49" s="1150"/>
      <c r="L49" s="1150"/>
      <c r="M49" s="1150"/>
      <c r="N49" s="1151"/>
    </row>
    <row r="50" spans="1:14" x14ac:dyDescent="0.15">
      <c r="A50" s="250"/>
      <c r="B50" s="246"/>
      <c r="C50" s="246"/>
      <c r="D50" s="246"/>
      <c r="E50" s="246"/>
      <c r="F50" s="246"/>
      <c r="G50" s="314"/>
      <c r="H50" s="315"/>
      <c r="I50" s="1148"/>
      <c r="J50" s="316" t="s">
        <v>513</v>
      </c>
      <c r="K50" s="317" t="s">
        <v>514</v>
      </c>
      <c r="L50" s="318" t="s">
        <v>515</v>
      </c>
      <c r="M50" s="319" t="s">
        <v>516</v>
      </c>
      <c r="N50" s="320" t="s">
        <v>517</v>
      </c>
    </row>
    <row r="51" spans="1:14" x14ac:dyDescent="0.15">
      <c r="A51" s="250"/>
      <c r="B51" s="246"/>
      <c r="C51" s="246"/>
      <c r="D51" s="246"/>
      <c r="E51" s="246"/>
      <c r="F51" s="246"/>
      <c r="G51" s="312" t="s">
        <v>518</v>
      </c>
      <c r="H51" s="313"/>
      <c r="I51" s="321">
        <v>1713106</v>
      </c>
      <c r="J51" s="322">
        <v>58251</v>
      </c>
      <c r="K51" s="323">
        <v>4.0999999999999996</v>
      </c>
      <c r="L51" s="324">
        <v>75709</v>
      </c>
      <c r="M51" s="325">
        <v>12.7</v>
      </c>
      <c r="N51" s="326">
        <v>-8.6</v>
      </c>
    </row>
    <row r="52" spans="1:14" x14ac:dyDescent="0.15">
      <c r="A52" s="250"/>
      <c r="B52" s="246"/>
      <c r="C52" s="246"/>
      <c r="D52" s="246"/>
      <c r="E52" s="246"/>
      <c r="F52" s="246"/>
      <c r="G52" s="327"/>
      <c r="H52" s="328" t="s">
        <v>519</v>
      </c>
      <c r="I52" s="329">
        <v>1043996</v>
      </c>
      <c r="J52" s="330">
        <v>35499</v>
      </c>
      <c r="K52" s="331">
        <v>-14.2</v>
      </c>
      <c r="L52" s="332">
        <v>35212</v>
      </c>
      <c r="M52" s="333">
        <v>0</v>
      </c>
      <c r="N52" s="334">
        <v>-14.2</v>
      </c>
    </row>
    <row r="53" spans="1:14" x14ac:dyDescent="0.15">
      <c r="A53" s="250"/>
      <c r="B53" s="246"/>
      <c r="C53" s="246"/>
      <c r="D53" s="246"/>
      <c r="E53" s="246"/>
      <c r="F53" s="246"/>
      <c r="G53" s="312" t="s">
        <v>520</v>
      </c>
      <c r="H53" s="313"/>
      <c r="I53" s="321">
        <v>2147271</v>
      </c>
      <c r="J53" s="322">
        <v>73754</v>
      </c>
      <c r="K53" s="323">
        <v>26.6</v>
      </c>
      <c r="L53" s="324">
        <v>90961</v>
      </c>
      <c r="M53" s="325">
        <v>20.100000000000001</v>
      </c>
      <c r="N53" s="326">
        <v>6.5</v>
      </c>
    </row>
    <row r="54" spans="1:14" x14ac:dyDescent="0.15">
      <c r="A54" s="250"/>
      <c r="B54" s="246"/>
      <c r="C54" s="246"/>
      <c r="D54" s="246"/>
      <c r="E54" s="246"/>
      <c r="F54" s="246"/>
      <c r="G54" s="327"/>
      <c r="H54" s="328" t="s">
        <v>519</v>
      </c>
      <c r="I54" s="329">
        <v>1434436</v>
      </c>
      <c r="J54" s="330">
        <v>49270</v>
      </c>
      <c r="K54" s="331">
        <v>38.799999999999997</v>
      </c>
      <c r="L54" s="332">
        <v>37720</v>
      </c>
      <c r="M54" s="333">
        <v>7.1</v>
      </c>
      <c r="N54" s="334">
        <v>31.7</v>
      </c>
    </row>
    <row r="55" spans="1:14" x14ac:dyDescent="0.15">
      <c r="A55" s="250"/>
      <c r="B55" s="246"/>
      <c r="C55" s="246"/>
      <c r="D55" s="246"/>
      <c r="E55" s="246"/>
      <c r="F55" s="246"/>
      <c r="G55" s="312" t="s">
        <v>521</v>
      </c>
      <c r="H55" s="313"/>
      <c r="I55" s="321">
        <v>1582770</v>
      </c>
      <c r="J55" s="322">
        <v>55334</v>
      </c>
      <c r="K55" s="323">
        <v>-25</v>
      </c>
      <c r="L55" s="324">
        <v>106614</v>
      </c>
      <c r="M55" s="325">
        <v>17.2</v>
      </c>
      <c r="N55" s="326">
        <v>-42.2</v>
      </c>
    </row>
    <row r="56" spans="1:14" x14ac:dyDescent="0.15">
      <c r="A56" s="250"/>
      <c r="B56" s="246"/>
      <c r="C56" s="246"/>
      <c r="D56" s="246"/>
      <c r="E56" s="246"/>
      <c r="F56" s="246"/>
      <c r="G56" s="327"/>
      <c r="H56" s="328" t="s">
        <v>519</v>
      </c>
      <c r="I56" s="329">
        <v>780838</v>
      </c>
      <c r="J56" s="330">
        <v>27298</v>
      </c>
      <c r="K56" s="331">
        <v>-44.6</v>
      </c>
      <c r="L56" s="332">
        <v>45545</v>
      </c>
      <c r="M56" s="333">
        <v>20.7</v>
      </c>
      <c r="N56" s="334">
        <v>-65.3</v>
      </c>
    </row>
    <row r="57" spans="1:14" x14ac:dyDescent="0.15">
      <c r="A57" s="250"/>
      <c r="B57" s="246"/>
      <c r="C57" s="246"/>
      <c r="D57" s="246"/>
      <c r="E57" s="246"/>
      <c r="F57" s="246"/>
      <c r="G57" s="312" t="s">
        <v>522</v>
      </c>
      <c r="H57" s="313"/>
      <c r="I57" s="321">
        <v>1482139</v>
      </c>
      <c r="J57" s="322">
        <v>52764</v>
      </c>
      <c r="K57" s="323">
        <v>-4.5999999999999996</v>
      </c>
      <c r="L57" s="324">
        <v>85459</v>
      </c>
      <c r="M57" s="325">
        <v>-19.8</v>
      </c>
      <c r="N57" s="326">
        <v>15.2</v>
      </c>
    </row>
    <row r="58" spans="1:14" x14ac:dyDescent="0.15">
      <c r="A58" s="250"/>
      <c r="B58" s="246"/>
      <c r="C58" s="246"/>
      <c r="D58" s="246"/>
      <c r="E58" s="246"/>
      <c r="F58" s="246"/>
      <c r="G58" s="327"/>
      <c r="H58" s="328" t="s">
        <v>519</v>
      </c>
      <c r="I58" s="329">
        <v>747753</v>
      </c>
      <c r="J58" s="330">
        <v>26620</v>
      </c>
      <c r="K58" s="331">
        <v>-2.5</v>
      </c>
      <c r="L58" s="332">
        <v>44378</v>
      </c>
      <c r="M58" s="333">
        <v>-2.6</v>
      </c>
      <c r="N58" s="334">
        <v>0.1</v>
      </c>
    </row>
    <row r="59" spans="1:14" x14ac:dyDescent="0.15">
      <c r="A59" s="250"/>
      <c r="B59" s="246"/>
      <c r="C59" s="246"/>
      <c r="D59" s="246"/>
      <c r="E59" s="246"/>
      <c r="F59" s="246"/>
      <c r="G59" s="312" t="s">
        <v>523</v>
      </c>
      <c r="H59" s="313"/>
      <c r="I59" s="321">
        <v>2171046</v>
      </c>
      <c r="J59" s="322">
        <v>78853</v>
      </c>
      <c r="K59" s="323">
        <v>49.4</v>
      </c>
      <c r="L59" s="324">
        <v>83280</v>
      </c>
      <c r="M59" s="325">
        <v>-2.5</v>
      </c>
      <c r="N59" s="326">
        <v>51.9</v>
      </c>
    </row>
    <row r="60" spans="1:14" x14ac:dyDescent="0.15">
      <c r="A60" s="250"/>
      <c r="B60" s="246"/>
      <c r="C60" s="246"/>
      <c r="D60" s="246"/>
      <c r="E60" s="246"/>
      <c r="F60" s="246"/>
      <c r="G60" s="327"/>
      <c r="H60" s="328" t="s">
        <v>519</v>
      </c>
      <c r="I60" s="335">
        <v>1100823</v>
      </c>
      <c r="J60" s="330">
        <v>39982</v>
      </c>
      <c r="K60" s="331">
        <v>50.2</v>
      </c>
      <c r="L60" s="332">
        <v>43123</v>
      </c>
      <c r="M60" s="333">
        <v>-2.8</v>
      </c>
      <c r="N60" s="334">
        <v>53</v>
      </c>
    </row>
    <row r="61" spans="1:14" x14ac:dyDescent="0.15">
      <c r="A61" s="250"/>
      <c r="B61" s="246"/>
      <c r="C61" s="246"/>
      <c r="D61" s="246"/>
      <c r="E61" s="246"/>
      <c r="F61" s="246"/>
      <c r="G61" s="312" t="s">
        <v>524</v>
      </c>
      <c r="H61" s="336"/>
      <c r="I61" s="337">
        <v>1819266</v>
      </c>
      <c r="J61" s="338">
        <v>63791</v>
      </c>
      <c r="K61" s="339">
        <v>10.1</v>
      </c>
      <c r="L61" s="340">
        <v>88405</v>
      </c>
      <c r="M61" s="341">
        <v>5.5</v>
      </c>
      <c r="N61" s="326">
        <v>4.5999999999999996</v>
      </c>
    </row>
    <row r="62" spans="1:14" x14ac:dyDescent="0.15">
      <c r="A62" s="250"/>
      <c r="B62" s="246"/>
      <c r="C62" s="246"/>
      <c r="D62" s="246"/>
      <c r="E62" s="246"/>
      <c r="F62" s="246"/>
      <c r="G62" s="327"/>
      <c r="H62" s="328" t="s">
        <v>519</v>
      </c>
      <c r="I62" s="329">
        <v>1021569</v>
      </c>
      <c r="J62" s="330">
        <v>35734</v>
      </c>
      <c r="K62" s="331">
        <v>5.5</v>
      </c>
      <c r="L62" s="332">
        <v>41196</v>
      </c>
      <c r="M62" s="333">
        <v>4.5</v>
      </c>
      <c r="N62" s="334">
        <v>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72" t="s">
        <v>3</v>
      </c>
      <c r="D47" s="1172"/>
      <c r="E47" s="1173"/>
      <c r="F47" s="11">
        <v>20.69</v>
      </c>
      <c r="G47" s="12">
        <v>20.75</v>
      </c>
      <c r="H47" s="12">
        <v>20.16</v>
      </c>
      <c r="I47" s="12">
        <v>20.86</v>
      </c>
      <c r="J47" s="13">
        <v>22.16</v>
      </c>
    </row>
    <row r="48" spans="2:10" ht="57.75" customHeight="1" x14ac:dyDescent="0.15">
      <c r="B48" s="14"/>
      <c r="C48" s="1174" t="s">
        <v>4</v>
      </c>
      <c r="D48" s="1174"/>
      <c r="E48" s="1175"/>
      <c r="F48" s="15">
        <v>2.86</v>
      </c>
      <c r="G48" s="16">
        <v>3.41</v>
      </c>
      <c r="H48" s="16">
        <v>2.97</v>
      </c>
      <c r="I48" s="16">
        <v>4.32</v>
      </c>
      <c r="J48" s="17">
        <v>2.1800000000000002</v>
      </c>
    </row>
    <row r="49" spans="2:10" ht="57.75" customHeight="1" thickBot="1" x14ac:dyDescent="0.2">
      <c r="B49" s="18"/>
      <c r="C49" s="1176" t="s">
        <v>5</v>
      </c>
      <c r="D49" s="1176"/>
      <c r="E49" s="1177"/>
      <c r="F49" s="19" t="s">
        <v>531</v>
      </c>
      <c r="G49" s="20" t="s">
        <v>532</v>
      </c>
      <c r="H49" s="20" t="s">
        <v>533</v>
      </c>
      <c r="I49" s="20">
        <v>0.53</v>
      </c>
      <c r="J49" s="21" t="s">
        <v>534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senboku</cp:lastModifiedBy>
  <cp:lastPrinted>2018-10-24T00:35:29Z</cp:lastPrinted>
  <dcterms:created xsi:type="dcterms:W3CDTF">2018-01-24T03:46:11Z</dcterms:created>
  <dcterms:modified xsi:type="dcterms:W3CDTF">2018-10-24T00:35:51Z</dcterms:modified>
  <cp:category/>
</cp:coreProperties>
</file>