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<sst xmlns="http://schemas.openxmlformats.org/spreadsheetml/2006/main" count="240" uniqueCount="126">
  <si>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</si>
  <si>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</si>
  <si>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</si>
  <si>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</si>
  <si>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</si>
  <si>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</si>
  <si>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</si>
  <si>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</si>
  <si>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</si>
  <si>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</si>
  <si>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</si>
  <si>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</si>
  <si>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</si>
  <si>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</si>
  <si>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</si>
  <si>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</si>
  <si>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</si>
  <si>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</si>
  <si>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</si>
  <si>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</si>
  <si>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</si>
  <si>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</si>
  <si>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</si>
  <si>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</si>
  <si>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</si>
  <si>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</si>
  <si>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</si>
  <si>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</si>
  <si>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</si>
  <si>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</si>
  <si>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</si>
  <si>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</si>
  <si>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</si>
  <si>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</si>
  <si>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</si>
  <si>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</si>
  <si>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</si>
  <si>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</si>
  <si>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</si>
  <si>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</si>
  <si>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</si>
  <si>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</si>
  <si>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</si>
  <si>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</si>
  <si>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</si>
  <si>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</si>
  <si>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</si>
  <si>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</si>
  <si>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</si>
  <si>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</si>
  <si>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</si>
  <si>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</si>
  <si>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</si>
  <si>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</si>
  <si>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</si>
  <si>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</si>
  <si>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</si>
  <si>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</si>
  <si>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</si>
  <si>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</si>
  <si>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</si>
  <si>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</si>
  <si>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</si>
  <si>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</si>
  <si>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</si>
  <si>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</si>
  <si>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</si>
  <si>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</si>
  <si>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</si>
  <si>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</si>
  <si>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</si>
  <si>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</si>
  <si>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</si>
  <si>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</si>
  <si>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</si>
  <si>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</si>
  <si>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</si>
  <si>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</si>
  <si>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</si>
  <si>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</si>
  <si>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</si>
  <si>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</si>
  <si>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</si>
  <si>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</si>
  <si>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</si>
  <si>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</si>
  <si>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</si>
  <si>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</si>
  <si>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</si>
  <si>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</si>
  <si>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</si>
  <si>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</si>
  <si>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</si>
  <si>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</si>
  <si>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</si>
  <si>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</si>
  <si>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</si>
  <si>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</si>
  <si>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</si>
  <si>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</si>
  <si>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</si>
  <si>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</si>
  <si>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</si>
  <si>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</si>
  <si>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</si>
  <si>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</si>
  <si>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</si>
  <si>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</si>
  <si>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</si>
  <si>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</si>
  <si>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</si>
  <si>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</si>
  <si>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</si>
  <si>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</si>
  <si>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</si>
  <si>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</si>
  <si>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</si>
  <si>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</si>
  <si>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</si>
  <si>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</si>
  <si>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</si>
  <si>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</si>
  <si>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整備が始まった昭和61年から供用を開始していて、各地の処理場では改修が必要との判断が出ている。改修事業（機能強化）に取りかかっているので、経営への影響を考慮しながら、今後の改修・更正に対応していきたい。</t>
    <phoneticPr fontId="4"/>
  </si>
  <si>
    <t xml:space="preserve">　使用料金は秋田県の平均を下回っており、今後、市民の理解を得られる範囲で段階的な料金改定により、収入の増加につなげたい。
　各地の面整備は終え、建設工事に要した起債元利償還金が、経費に大きな影響を及ぼしている。今後、施設の改修など新たに行っていくことになるので、低金利の借入や借換債の機会があれば積極的に利用する。事業を見直し、費用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
</t>
    <phoneticPr fontId="4"/>
  </si>
  <si>
    <t>非設置</t>
    <rPh sb="0" eb="1">
      <t>ヒ</t>
    </rPh>
    <rPh sb="1" eb="3">
      <t>セッチ</t>
    </rPh>
    <phoneticPr fontId="4"/>
  </si>
  <si>
    <r>
      <t>①収益的収支比率　総費用と地方債償還金にしめる総収益の比率　償還利子など費用は減ったものの、総収入も下がったため、比率は60.85％。となった。改めて経費を見直し改善を図る。
④企業債残高対事業規模比較率　料金収入に対する企業債残高の割合　近年は起債残高が減少傾向となっている。今後、償還が始まる起債や機能強化事業での借入があるので留意したい。一般会計繰入額の数値を見直したため今回は平均値を下回った。
⑤経費回収率　使用料で賄うべき経費の比率　使用料収入が上がったが、汚水処理費も増額となったため昨年度より数字が下がった。経費の大きい割合を占める起債償還額の推移に留意するとともに、収入増加に努める。
⑥汚水処理原価　１㎥当たり汚水処理に要した費用　</t>
    </r>
    <r>
      <rPr>
        <sz val="11"/>
        <color theme="0"/>
        <rFont val="ＭＳ ゴシック"/>
        <family val="3"/>
        <charset val="128"/>
      </rPr>
      <t>。</t>
    </r>
    <r>
      <rPr>
        <sz val="11"/>
        <color theme="1"/>
        <rFont val="ＭＳ ゴシック"/>
        <family val="3"/>
        <charset val="128"/>
      </rPr>
      <t>汚水処理費の増加により原価が上がった。今後も経費の推移に留意し改善を進めて行きたい。
⑦施設利用率　施設の処理能力（一日）に対する日平均の処理水量の割合　季節や天候で変動する数値ではあるが、今後も水洗化を進め処理場利用率の向上を図る。
⑧水洗化率　処理区域内汚水処理人口割合　今年度も水洗化率は僅かながら上昇している。水洗化率の増加が公共水域の水質改善や料金収入の増加に繋がるため、今後も接続率の増加に努める。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</si>
</sst>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939520"/>
        <c:axId val="1069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6939520"/>
        <c:axId val="106941440"/>
      </c:lineChart>
      <c:dateAx>
        <c:axId val="106939520"/>
        <c:scaling>
          <c:orientation val="minMax"/>
        </c:scaling>
        <c:delete val="1"/>
        <c:axPos val="b"/>
        <c:numFmt formatCode="ge" sourceLinked="1"/>
        <c:majorTickMark val="none"/>
        <c:minorTickMark val="none"/>
        <c:tickLblPos val="none"/>
        <c:crossAx val="106941440"/>
        <c:crosses val="autoZero"/>
        <c:auto val="1"/>
        <c:lblOffset val="100"/>
        <c:baseTimeUnit val="years"/>
      </c:dateAx>
      <c:valAx>
        <c:axId val="1069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63.72</c:v>
                </c:pt>
                <c:pt idx="1">
                  <c:v>64.680000000000007</c:v>
                </c:pt>
                <c:pt idx="2">
                  <c:v>59.36</c:v>
                </c:pt>
                <c:pt idx="3">
                  <c:v>60.18</c:v>
                </c:pt>
                <c:pt idx="4">
                  <c:v>59.51</c:v>
                </c:pt>
              </c:numCache>
            </c:numRef>
          </c:val>
        </c:ser>
        <c:dLbls>
          <c:showLegendKey val="0"/>
          <c:showVal val="0"/>
          <c:showCatName val="0"/>
          <c:showSerName val="0"/>
          <c:showPercent val="0"/>
          <c:showBubbleSize val="0"/>
        </c:dLbls>
        <c:gapWidth val="150"/>
        <c:axId val="110409216"/>
        <c:axId val="110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0409216"/>
        <c:axId val="110411136"/>
      </c:lineChart>
      <c:dateAx>
        <c:axId val="110409216"/>
        <c:scaling>
          <c:orientation val="minMax"/>
        </c:scaling>
        <c:delete val="1"/>
        <c:axPos val="b"/>
        <c:numFmt formatCode="ge" sourceLinked="1"/>
        <c:majorTickMark val="none"/>
        <c:minorTickMark val="none"/>
        <c:tickLblPos val="none"/>
        <c:crossAx val="110411136"/>
        <c:crosses val="autoZero"/>
        <c:auto val="1"/>
        <c:lblOffset val="100"/>
        <c:baseTimeUnit val="years"/>
      </c:dateAx>
      <c:valAx>
        <c:axId val="110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68.62</c:v>
                </c:pt>
                <c:pt idx="1">
                  <c:v>70.31</c:v>
                </c:pt>
                <c:pt idx="2">
                  <c:v>71.05</c:v>
                </c:pt>
                <c:pt idx="3">
                  <c:v>71.42</c:v>
                </c:pt>
                <c:pt idx="4">
                  <c:v>72.709999999999994</c:v>
                </c:pt>
              </c:numCache>
            </c:numRef>
          </c:val>
        </c:ser>
        <c:dLbls>
          <c:showLegendKey val="0"/>
          <c:showVal val="0"/>
          <c:showCatName val="0"/>
          <c:showSerName val="0"/>
          <c:showPercent val="0"/>
          <c:showBubbleSize val="0"/>
        </c:dLbls>
        <c:gapWidth val="150"/>
        <c:axId val="137983104"/>
        <c:axId val="1379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37983104"/>
        <c:axId val="137985024"/>
      </c:lineChart>
      <c:dateAx>
        <c:axId val="137983104"/>
        <c:scaling>
          <c:orientation val="minMax"/>
        </c:scaling>
        <c:delete val="1"/>
        <c:axPos val="b"/>
        <c:numFmt formatCode="ge" sourceLinked="1"/>
        <c:majorTickMark val="none"/>
        <c:minorTickMark val="none"/>
        <c:tickLblPos val="none"/>
        <c:crossAx val="137985024"/>
        <c:crosses val="autoZero"/>
        <c:auto val="1"/>
        <c:lblOffset val="100"/>
        <c:baseTimeUnit val="years"/>
      </c:dateAx>
      <c:valAx>
        <c:axId val="1379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62.32</c:v>
                </c:pt>
                <c:pt idx="1">
                  <c:v>62.36</c:v>
                </c:pt>
                <c:pt idx="2">
                  <c:v>56.53</c:v>
                </c:pt>
                <c:pt idx="3">
                  <c:v>63.32</c:v>
                </c:pt>
                <c:pt idx="4">
                  <c:v>60.85</c:v>
                </c:pt>
              </c:numCache>
            </c:numRef>
          </c:val>
        </c:ser>
        <c:dLbls>
          <c:showLegendKey val="0"/>
          <c:showVal val="0"/>
          <c:showCatName val="0"/>
          <c:showSerName val="0"/>
          <c:showPercent val="0"/>
          <c:showBubbleSize val="0"/>
        </c:dLbls>
        <c:gapWidth val="150"/>
        <c:axId val="106853120"/>
        <c:axId val="1068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3120"/>
        <c:axId val="106855040"/>
      </c:lineChart>
      <c:dateAx>
        <c:axId val="106853120"/>
        <c:scaling>
          <c:orientation val="minMax"/>
        </c:scaling>
        <c:delete val="1"/>
        <c:axPos val="b"/>
        <c:numFmt formatCode="ge" sourceLinked="1"/>
        <c:majorTickMark val="none"/>
        <c:minorTickMark val="none"/>
        <c:tickLblPos val="none"/>
        <c:crossAx val="106855040"/>
        <c:crosses val="autoZero"/>
        <c:auto val="1"/>
        <c:lblOffset val="100"/>
        <c:baseTimeUnit val="years"/>
      </c:dateAx>
      <c:valAx>
        <c:axId val="1068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31264"/>
        <c:axId val="107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31264"/>
        <c:axId val="107133184"/>
      </c:lineChart>
      <c:dateAx>
        <c:axId val="107131264"/>
        <c:scaling>
          <c:orientation val="minMax"/>
        </c:scaling>
        <c:delete val="1"/>
        <c:axPos val="b"/>
        <c:numFmt formatCode="ge" sourceLinked="1"/>
        <c:majorTickMark val="none"/>
        <c:minorTickMark val="none"/>
        <c:tickLblPos val="none"/>
        <c:crossAx val="107133184"/>
        <c:crosses val="autoZero"/>
        <c:auto val="1"/>
        <c:lblOffset val="100"/>
        <c:baseTimeUnit val="years"/>
      </c:dateAx>
      <c:valAx>
        <c:axId val="107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14304"/>
        <c:axId val="110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14304"/>
        <c:axId val="110116224"/>
      </c:lineChart>
      <c:dateAx>
        <c:axId val="110114304"/>
        <c:scaling>
          <c:orientation val="minMax"/>
        </c:scaling>
        <c:delete val="1"/>
        <c:axPos val="b"/>
        <c:numFmt formatCode="ge" sourceLinked="1"/>
        <c:majorTickMark val="none"/>
        <c:minorTickMark val="none"/>
        <c:tickLblPos val="none"/>
        <c:crossAx val="110116224"/>
        <c:crosses val="autoZero"/>
        <c:auto val="1"/>
        <c:lblOffset val="100"/>
        <c:baseTimeUnit val="years"/>
      </c:dateAx>
      <c:valAx>
        <c:axId val="110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59744"/>
        <c:axId val="110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59744"/>
        <c:axId val="110166016"/>
      </c:lineChart>
      <c:dateAx>
        <c:axId val="110159744"/>
        <c:scaling>
          <c:orientation val="minMax"/>
        </c:scaling>
        <c:delete val="1"/>
        <c:axPos val="b"/>
        <c:numFmt formatCode="ge" sourceLinked="1"/>
        <c:majorTickMark val="none"/>
        <c:minorTickMark val="none"/>
        <c:tickLblPos val="none"/>
        <c:crossAx val="110166016"/>
        <c:crosses val="autoZero"/>
        <c:auto val="1"/>
        <c:lblOffset val="100"/>
        <c:baseTimeUnit val="years"/>
      </c:dateAx>
      <c:valAx>
        <c:axId val="110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96224"/>
        <c:axId val="1101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96224"/>
        <c:axId val="110198144"/>
      </c:lineChart>
      <c:dateAx>
        <c:axId val="110196224"/>
        <c:scaling>
          <c:orientation val="minMax"/>
        </c:scaling>
        <c:delete val="1"/>
        <c:axPos val="b"/>
        <c:numFmt formatCode="ge" sourceLinked="1"/>
        <c:majorTickMark val="none"/>
        <c:minorTickMark val="none"/>
        <c:tickLblPos val="none"/>
        <c:crossAx val="110198144"/>
        <c:crosses val="autoZero"/>
        <c:auto val="1"/>
        <c:lblOffset val="100"/>
        <c:baseTimeUnit val="years"/>
      </c:dateAx>
      <c:valAx>
        <c:axId val="1101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1214.0999999999999</c:v>
                </c:pt>
                <c:pt idx="1">
                  <c:v>1086.19</c:v>
                </c:pt>
                <c:pt idx="2">
                  <c:v>924.25</c:v>
                </c:pt>
                <c:pt idx="3">
                  <c:v>2249.4499999999998</c:v>
                </c:pt>
                <c:pt idx="4">
                  <c:v>779.28</c:v>
                </c:pt>
              </c:numCache>
            </c:numRef>
          </c:val>
        </c:ser>
        <c:dLbls>
          <c:showLegendKey val="0"/>
          <c:showVal val="0"/>
          <c:showCatName val="0"/>
          <c:showSerName val="0"/>
          <c:showPercent val="0"/>
          <c:showBubbleSize val="0"/>
        </c:dLbls>
        <c:gapWidth val="150"/>
        <c:axId val="110302336"/>
        <c:axId val="1103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0302336"/>
        <c:axId val="110304256"/>
      </c:lineChart>
      <c:dateAx>
        <c:axId val="110302336"/>
        <c:scaling>
          <c:orientation val="minMax"/>
        </c:scaling>
        <c:delete val="1"/>
        <c:axPos val="b"/>
        <c:numFmt formatCode="ge" sourceLinked="1"/>
        <c:majorTickMark val="none"/>
        <c:minorTickMark val="none"/>
        <c:tickLblPos val="none"/>
        <c:crossAx val="110304256"/>
        <c:crosses val="autoZero"/>
        <c:auto val="1"/>
        <c:lblOffset val="100"/>
        <c:baseTimeUnit val="years"/>
      </c:dateAx>
      <c:valAx>
        <c:axId val="110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39.81</c:v>
                </c:pt>
                <c:pt idx="1">
                  <c:v>42.71</c:v>
                </c:pt>
                <c:pt idx="2">
                  <c:v>40.53</c:v>
                </c:pt>
                <c:pt idx="3">
                  <c:v>47.78</c:v>
                </c:pt>
                <c:pt idx="4">
                  <c:v>42.34</c:v>
                </c:pt>
              </c:numCache>
            </c:numRef>
          </c:val>
        </c:ser>
        <c:dLbls>
          <c:showLegendKey val="0"/>
          <c:showVal val="0"/>
          <c:showCatName val="0"/>
          <c:showSerName val="0"/>
          <c:showPercent val="0"/>
          <c:showBubbleSize val="0"/>
        </c:dLbls>
        <c:gapWidth val="150"/>
        <c:axId val="110347008"/>
        <c:axId val="1103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0347008"/>
        <c:axId val="110348928"/>
      </c:lineChart>
      <c:dateAx>
        <c:axId val="110347008"/>
        <c:scaling>
          <c:orientation val="minMax"/>
        </c:scaling>
        <c:delete val="1"/>
        <c:axPos val="b"/>
        <c:numFmt formatCode="ge" sourceLinked="1"/>
        <c:majorTickMark val="none"/>
        <c:minorTickMark val="none"/>
        <c:tickLblPos val="none"/>
        <c:crossAx val="110348928"/>
        <c:crosses val="autoZero"/>
        <c:auto val="1"/>
        <c:lblOffset val="100"/>
        <c:baseTimeUnit val="years"/>
      </c:dateAx>
      <c:valAx>
        <c:axId val="110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269.56</c:v>
                </c:pt>
                <c:pt idx="1">
                  <c:v>247.69</c:v>
                </c:pt>
                <c:pt idx="2">
                  <c:v>284.45999999999998</c:v>
                </c:pt>
                <c:pt idx="3">
                  <c:v>234.68</c:v>
                </c:pt>
                <c:pt idx="4">
                  <c:v>271.17</c:v>
                </c:pt>
              </c:numCache>
            </c:numRef>
          </c:val>
        </c:ser>
        <c:dLbls>
          <c:showLegendKey val="0"/>
          <c:showVal val="0"/>
          <c:showCatName val="0"/>
          <c:showSerName val="0"/>
          <c:showPercent val="0"/>
          <c:showBubbleSize val="0"/>
        </c:dLbls>
        <c:gapWidth val="150"/>
        <c:axId val="110379008"/>
        <c:axId val="1103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0379008"/>
        <c:axId val="110380928"/>
      </c:lineChart>
      <c:dateAx>
        <c:axId val="110379008"/>
        <c:scaling>
          <c:orientation val="minMax"/>
        </c:scaling>
        <c:delete val="1"/>
        <c:axPos val="b"/>
        <c:numFmt formatCode="ge" sourceLinked="1"/>
        <c:majorTickMark val="none"/>
        <c:minorTickMark val="none"/>
        <c:tickLblPos val="none"/>
        <c:crossAx val="110380928"/>
        <c:crosses val="autoZero"/>
        <c:auto val="1"/>
        <c:lblOffset val="100"/>
        <c:baseTimeUnit val="years"/>
      </c:dateAx>
      <c:valAx>
        <c:axId val="1103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秋田県　仙北市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27533</v>
      </c>
      <c r="AM8" s="67"/>
      <c r="AN8" s="67"/>
      <c r="AO8" s="67"/>
      <c r="AP8" s="67"/>
      <c r="AQ8" s="67"/>
      <c r="AR8" s="67"/>
      <c r="AS8" s="67"/>
      <c r="AT8" s="66">
        <f>データ!T6</f>
        <v>1093.56</v>
      </c>
      <c r="AU8" s="66"/>
      <c r="AV8" s="66"/>
      <c r="AW8" s="66"/>
      <c r="AX8" s="66"/>
      <c r="AY8" s="66"/>
      <c r="AZ8" s="66"/>
      <c r="BA8" s="66"/>
      <c r="BB8" s="66">
        <f>データ!U6</f>
        <v>25.18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16.43</v>
      </c>
      <c r="Q10" s="66"/>
      <c r="R10" s="66"/>
      <c r="S10" s="66"/>
      <c r="T10" s="66"/>
      <c r="U10" s="66"/>
      <c r="V10" s="66"/>
      <c r="W10" s="66">
        <f>データ!Q6</f>
        <v>84.29</v>
      </c>
      <c r="X10" s="66"/>
      <c r="Y10" s="66"/>
      <c r="Z10" s="66"/>
      <c r="AA10" s="66"/>
      <c r="AB10" s="66"/>
      <c r="AC10" s="66"/>
      <c r="AD10" s="67">
        <f>データ!R6</f>
        <v>2700</v>
      </c>
      <c r="AE10" s="67"/>
      <c r="AF10" s="67"/>
      <c r="AG10" s="67"/>
      <c r="AH10" s="67"/>
      <c r="AI10" s="67"/>
      <c r="AJ10" s="67"/>
      <c r="AK10" s="2"/>
      <c r="AL10" s="67">
        <f>データ!V6</f>
        <v>4493</v>
      </c>
      <c r="AM10" s="67"/>
      <c r="AN10" s="67"/>
      <c r="AO10" s="67"/>
      <c r="AP10" s="67"/>
      <c r="AQ10" s="67"/>
      <c r="AR10" s="67"/>
      <c r="AS10" s="67"/>
      <c r="AT10" s="66">
        <f>データ!W6</f>
        <v>3.24</v>
      </c>
      <c r="AU10" s="66"/>
      <c r="AV10" s="66"/>
      <c r="AW10" s="66"/>
      <c r="AX10" s="66"/>
      <c r="AY10" s="66"/>
      <c r="AZ10" s="66"/>
      <c r="BA10" s="66"/>
      <c r="BB10" s="66">
        <f>データ!X6</f>
        <v>1386.73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52159</v>
      </c>
      <c r="D6" s="33">
        <f t="shared" si="3"/>
        <v>47</v>
      </c>
      <c r="E6" s="33">
        <f t="shared" si="3"/>
        <v>17</v>
      </c>
      <c r="F6" s="33">
        <f t="shared" si="3"/>
        <v>5</v>
      </c>
      <c r="G6" s="33">
        <f t="shared" si="3"/>
        <v>0</v>
      </c>
      <c r="H6" s="33" t="str">
        <f t="shared" si="3"/>
        <v>秋田県　仙北市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16.43</v>
      </c>
      <c r="Q6" s="34">
        <f t="shared" si="3"/>
        <v>84.29</v>
      </c>
      <c r="R6" s="34">
        <f t="shared" si="3"/>
        <v>2700</v>
      </c>
      <c r="S6" s="34">
        <f t="shared" si="3"/>
        <v>27533</v>
      </c>
      <c r="T6" s="34">
        <f t="shared" si="3"/>
        <v>1093.56</v>
      </c>
      <c r="U6" s="34">
        <f t="shared" si="3"/>
        <v>25.18</v>
      </c>
      <c r="V6" s="34">
        <f t="shared" si="3"/>
        <v>4493</v>
      </c>
      <c r="W6" s="34">
        <f t="shared" si="3"/>
        <v>3.24</v>
      </c>
      <c r="X6" s="34">
        <f t="shared" si="3"/>
        <v>1386.73</v>
      </c>
      <c r="Y6" s="35">
        <f>IF(Y7="",NA(),Y7)</f>
        <v>62.32</v>
      </c>
      <c r="Z6" s="35">
        <f t="shared" ref="Z6:AH6" si="4">IF(Z7="",NA(),Z7)</f>
        <v>62.36</v>
      </c>
      <c r="AA6" s="35">
        <f t="shared" si="4"/>
        <v>56.53</v>
      </c>
      <c r="AB6" s="35">
        <f t="shared" si="4"/>
        <v>63.32</v>
      </c>
      <c r="AC6" s="35">
        <f t="shared" si="4"/>
        <v>60.85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1214.0999999999999</v>
      </c>
      <c r="BG6" s="35">
        <f t="shared" ref="BG6:BO6" si="7">IF(BG7="",NA(),BG7)</f>
        <v>1086.19</v>
      </c>
      <c r="BH6" s="35">
        <f t="shared" si="7"/>
        <v>924.25</v>
      </c>
      <c r="BI6" s="35">
        <f t="shared" si="7"/>
        <v>2249.4499999999998</v>
      </c>
      <c r="BJ6" s="35">
        <f t="shared" si="7"/>
        <v>779.28</v>
      </c>
      <c r="BK6" s="35">
        <f t="shared" si="7"/>
        <v>1197.82</v>
      </c>
      <c r="BL6" s="35">
        <f t="shared" si="7"/>
        <v>1126.77</v>
      </c>
      <c r="BM6" s="35">
        <f t="shared" si="7"/>
        <v>1044.8</v>
      </c>
      <c r="BN6" s="35">
        <f t="shared" si="7"/>
        <v>1081.8</v>
      </c>
      <c r="BO6" s="35">
        <f t="shared" si="7"/>
        <v>974.93</v>
      </c>
      <c r="BP6" s="34" t="str">
        <f>IF(BP7="","",IF(BP7="-","【-】","【"&amp;SUBSTITUTE(TEXT(BP7,"#,##0.00"),"-","△")&amp;"】"))</f>
        <v>【914.53】</v>
      </c>
      <c r="BQ6" s="35">
        <f>IF(BQ7="",NA(),BQ7)</f>
        <v>39.81</v>
      </c>
      <c r="BR6" s="35">
        <f t="shared" ref="BR6:BZ6" si="8">IF(BR7="",NA(),BR7)</f>
        <v>42.71</v>
      </c>
      <c r="BS6" s="35">
        <f t="shared" si="8"/>
        <v>40.53</v>
      </c>
      <c r="BT6" s="35">
        <f t="shared" si="8"/>
        <v>47.78</v>
      </c>
      <c r="BU6" s="35">
        <f t="shared" si="8"/>
        <v>42.34</v>
      </c>
      <c r="BV6" s="35">
        <f t="shared" si="8"/>
        <v>51.03</v>
      </c>
      <c r="BW6" s="35">
        <f t="shared" si="8"/>
        <v>50.9</v>
      </c>
      <c r="BX6" s="35">
        <f t="shared" si="8"/>
        <v>50.82</v>
      </c>
      <c r="BY6" s="35">
        <f t="shared" si="8"/>
        <v>52.19</v>
      </c>
      <c r="BZ6" s="35">
        <f t="shared" si="8"/>
        <v>55.32</v>
      </c>
      <c r="CA6" s="34" t="str">
        <f>IF(CA7="","",IF(CA7="-","【-】","【"&amp;SUBSTITUTE(TEXT(CA7,"#,##0.00"),"-","△")&amp;"】"))</f>
        <v>【55.73】</v>
      </c>
      <c r="CB6" s="35">
        <f>IF(CB7="",NA(),CB7)</f>
        <v>269.56</v>
      </c>
      <c r="CC6" s="35">
        <f t="shared" ref="CC6:CK6" si="9">IF(CC7="",NA(),CC7)</f>
        <v>247.69</v>
      </c>
      <c r="CD6" s="35">
        <f t="shared" si="9"/>
        <v>284.45999999999998</v>
      </c>
      <c r="CE6" s="35">
        <f t="shared" si="9"/>
        <v>234.68</v>
      </c>
      <c r="CF6" s="35">
        <f t="shared" si="9"/>
        <v>271.17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63.72</v>
      </c>
      <c r="CN6" s="35">
        <f t="shared" ref="CN6:CV6" si="10">IF(CN7="",NA(),CN7)</f>
        <v>64.680000000000007</v>
      </c>
      <c r="CO6" s="35">
        <f t="shared" si="10"/>
        <v>59.36</v>
      </c>
      <c r="CP6" s="35">
        <f t="shared" si="10"/>
        <v>60.18</v>
      </c>
      <c r="CQ6" s="35">
        <f t="shared" si="10"/>
        <v>59.51</v>
      </c>
      <c r="CR6" s="35">
        <f t="shared" si="10"/>
        <v>54.74</v>
      </c>
      <c r="CS6" s="35">
        <f t="shared" si="10"/>
        <v>53.78</v>
      </c>
      <c r="CT6" s="35">
        <f t="shared" si="10"/>
        <v>53.24</v>
      </c>
      <c r="CU6" s="35">
        <f t="shared" si="10"/>
        <v>52.31</v>
      </c>
      <c r="CV6" s="35">
        <f t="shared" si="10"/>
        <v>60.65</v>
      </c>
      <c r="CW6" s="34" t="str">
        <f>IF(CW7="","",IF(CW7="-","【-】","【"&amp;SUBSTITUTE(TEXT(CW7,"#,##0.00"),"-","△")&amp;"】"))</f>
        <v>【59.15】</v>
      </c>
      <c r="CX6" s="35">
        <f>IF(CX7="",NA(),CX7)</f>
        <v>68.62</v>
      </c>
      <c r="CY6" s="35">
        <f t="shared" ref="CY6:DG6" si="11">IF(CY7="",NA(),CY7)</f>
        <v>70.31</v>
      </c>
      <c r="CZ6" s="35">
        <f t="shared" si="11"/>
        <v>71.05</v>
      </c>
      <c r="DA6" s="35">
        <f t="shared" si="11"/>
        <v>71.42</v>
      </c>
      <c r="DB6" s="35">
        <f t="shared" si="11"/>
        <v>72.709999999999994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52159</v>
      </c>
      <c r="D7" s="37">
        <v>47</v>
      </c>
      <c r="E7" s="37">
        <v>17</v>
      </c>
      <c r="F7" s="37">
        <v>5</v>
      </c>
      <c r="G7" s="37">
        <v>0</v>
      </c>
      <c r="H7" s="37" t="s">
        <v>110</v>
      </c>
      <c r="I7" s="37" t="s">
        <v>111</v>
      </c>
      <c r="J7" s="37" t="s">
        <v>112</v>
      </c>
      <c r="K7" s="37" t="s">
        <v>113</v>
      </c>
      <c r="L7" s="37" t="s">
        <v>114</v>
      </c>
      <c r="M7" s="37"/>
      <c r="N7" s="38" t="s">
        <v>115</v>
      </c>
      <c r="O7" s="38" t="s">
        <v>116</v>
      </c>
      <c r="P7" s="38">
        <v>16.43</v>
      </c>
      <c r="Q7" s="38">
        <v>84.29</v>
      </c>
      <c r="R7" s="38">
        <v>2700</v>
      </c>
      <c r="S7" s="38">
        <v>27533</v>
      </c>
      <c r="T7" s="38">
        <v>1093.56</v>
      </c>
      <c r="U7" s="38">
        <v>25.18</v>
      </c>
      <c r="V7" s="38">
        <v>4493</v>
      </c>
      <c r="W7" s="38">
        <v>3.24</v>
      </c>
      <c r="X7" s="38">
        <v>1386.73</v>
      </c>
      <c r="Y7" s="38">
        <v>62.32</v>
      </c>
      <c r="Z7" s="38">
        <v>62.36</v>
      </c>
      <c r="AA7" s="38">
        <v>56.53</v>
      </c>
      <c r="AB7" s="38">
        <v>63.32</v>
      </c>
      <c r="AC7" s="38">
        <v>60.85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1214.0999999999999</v>
      </c>
      <c r="BG7" s="38">
        <v>1086.19</v>
      </c>
      <c r="BH7" s="38">
        <v>924.25</v>
      </c>
      <c r="BI7" s="38">
        <v>2249.4499999999998</v>
      </c>
      <c r="BJ7" s="38">
        <v>779.28</v>
      </c>
      <c r="BK7" s="38">
        <v>1197.82</v>
      </c>
      <c r="BL7" s="38">
        <v>1126.77</v>
      </c>
      <c r="BM7" s="38">
        <v>1044.8</v>
      </c>
      <c r="BN7" s="38">
        <v>1081.8</v>
      </c>
      <c r="BO7" s="38">
        <v>974.93</v>
      </c>
      <c r="BP7" s="38">
        <v>914.53</v>
      </c>
      <c r="BQ7" s="38">
        <v>39.81</v>
      </c>
      <c r="BR7" s="38">
        <v>42.71</v>
      </c>
      <c r="BS7" s="38">
        <v>40.53</v>
      </c>
      <c r="BT7" s="38">
        <v>47.78</v>
      </c>
      <c r="BU7" s="38">
        <v>42.34</v>
      </c>
      <c r="BV7" s="38">
        <v>51.03</v>
      </c>
      <c r="BW7" s="38">
        <v>50.9</v>
      </c>
      <c r="BX7" s="38">
        <v>50.82</v>
      </c>
      <c r="BY7" s="38">
        <v>52.19</v>
      </c>
      <c r="BZ7" s="38">
        <v>55.32</v>
      </c>
      <c r="CA7" s="38">
        <v>55.73</v>
      </c>
      <c r="CB7" s="38">
        <v>269.56</v>
      </c>
      <c r="CC7" s="38">
        <v>247.69</v>
      </c>
      <c r="CD7" s="38">
        <v>284.45999999999998</v>
      </c>
      <c r="CE7" s="38">
        <v>234.68</v>
      </c>
      <c r="CF7" s="38">
        <v>271.17</v>
      </c>
      <c r="CG7" s="38">
        <v>289.60000000000002</v>
      </c>
      <c r="CH7" s="38">
        <v>293.27</v>
      </c>
      <c r="CI7" s="38">
        <v>300.52</v>
      </c>
      <c r="CJ7" s="38">
        <v>296.14</v>
      </c>
      <c r="CK7" s="38">
        <v>283.17</v>
      </c>
      <c r="CL7" s="38">
        <v>276.77999999999997</v>
      </c>
      <c r="CM7" s="38">
        <v>63.72</v>
      </c>
      <c r="CN7" s="38">
        <v>64.680000000000007</v>
      </c>
      <c r="CO7" s="38">
        <v>59.36</v>
      </c>
      <c r="CP7" s="38">
        <v>60.18</v>
      </c>
      <c r="CQ7" s="38">
        <v>59.51</v>
      </c>
      <c r="CR7" s="38">
        <v>54.74</v>
      </c>
      <c r="CS7" s="38">
        <v>53.78</v>
      </c>
      <c r="CT7" s="38">
        <v>53.24</v>
      </c>
      <c r="CU7" s="38">
        <v>52.31</v>
      </c>
      <c r="CV7" s="38">
        <v>60.65</v>
      </c>
      <c r="CW7" s="38">
        <v>59.15</v>
      </c>
      <c r="CX7" s="38">
        <v>68.62</v>
      </c>
      <c r="CY7" s="38">
        <v>70.31</v>
      </c>
      <c r="CZ7" s="38">
        <v>71.05</v>
      </c>
      <c r="DA7" s="38">
        <v>71.42</v>
      </c>
      <c r="DB7" s="38">
        <v>72.709999999999994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2018-02-09T02:32:26Z</cp:lastPrinted>
  <dcterms:created xsi:type="dcterms:W3CDTF">2017-12-25T02:24:59Z</dcterms:created>
  <dcterms:modified xsi:type="dcterms:W3CDTF">2018-02-14T09:17:17Z</dcterms:modified>
  <cp:category/>
</cp:coreProperties>
</file>