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B10" i="4"/>
  <c r="W8" i="4"/>
  <c r="B8" i="4"/>
  <c r="D10" i="5" l="1"/>
  <c r="C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<sst xmlns="http://schemas.openxmlformats.org/spreadsheetml/2006/main" count="221" uniqueCount="111">
  <si>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</si>
  <si>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</si>
  <si>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</si>
  <si>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</si>
  <si>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</si>
  <si>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</si>
  <si>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</si>
  <si>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</si>
  <si>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</si>
  <si>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</si>
  <si>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</si>
  <si>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</si>
  <si>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</si>
  <si>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</si>
  <si>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</si>
  <si>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</si>
  <si>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</si>
  <si>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</si>
  <si>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</si>
  <si>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</si>
  <si>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</si>
  <si>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</si>
  <si>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</si>
  <si>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</si>
  <si>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</si>
  <si>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</si>
  <si>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</si>
  <si>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</si>
  <si>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</si>
  <si>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</si>
  <si>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</si>
  <si>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</si>
  <si>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</si>
  <si>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</si>
  <si>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</si>
  <si>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</si>
  <si>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</si>
  <si>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</si>
  <si>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</si>
  <si>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</si>
  <si>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</si>
  <si>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</si>
  <si>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</si>
  <si>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</si>
  <si>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</si>
  <si>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</si>
  <si>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</si>
  <si>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</si>
  <si>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</si>
  <si>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</si>
  <si>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</si>
  <si>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</si>
  <si>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</si>
  <si>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</si>
  <si>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</si>
  <si>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</si>
  <si>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</si>
  <si>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</si>
  <si>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</si>
  <si>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</si>
  <si>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</si>
  <si>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</si>
  <si>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</si>
  <si>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</si>
  <si>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</si>
  <si>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</si>
  <si>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</si>
  <si>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</si>
  <si>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</si>
  <si>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</si>
  <si>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</si>
  <si>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</si>
  <si>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</si>
  <si>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</si>
  <si>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</si>
  <si>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</si>
  <si>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</si>
  <si>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</si>
  <si>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</si>
  <si>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</si>
  <si>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</si>
  <si>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</si>
  <si>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</si>
  <si>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</si>
  <si>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</si>
  <si>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</si>
  <si>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</si>
  <si>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</si>
  <si>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</si>
  <si>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</si>
  <si>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</si>
  <si>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</si>
  <si>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</si>
  <si>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</si>
  <si>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</si>
  <si>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</si>
  <si>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秋田県　仙北市</t>
  </si>
  <si>
    <t>法非適用</t>
  </si>
  <si>
    <t>下水道事業</t>
  </si>
  <si>
    <t>林業集落排水</t>
  </si>
  <si>
    <t>G2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</si>
  <si>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</si>
  <si>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</si>
  <si>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</si>
  <si>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</si>
  <si>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</si>
  <si>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</si>
  <si>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</si>
  <si>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①収益的収支比率　総費用と地方債償還金にしめる総収益の比率　費用の維持費、修繕費が増額となり、償還額が減り、総収益が増額となったことで、数値は85.20％となった。
④企業債残高対事業規模比較率　料金収入に対する企業債残高の割合。近年の起債残高は減少傾向。一般会計繰入額の数値が変更となり上昇した。今後、事業と返済額のバランスに留意する。
⑤経費回収率　使用料で賄うべき経費の比率　低い数値であるが、限られた地域内の事業で、大きな数値の上昇は見込めない。今後も経費削減など引き続き行っていく。
⑥汚水処理原価　１㎥当たり汚水処理に要した費用。　H24年度から平均値を上回る原価になっている。接続戸数も限られる小規模事業であるが、今後も改善に努める。
⑦施設利用率　施設の処理能力（一日）に対する日平均の処理水量の割合。こちらもH24年度から類似団体平均値より下がった数値となっている。季節や天候で変動があるため一概に規模縮小の措置はとれないが、経過を注意深く見ていきたい。
⑧水洗化率　処理区域内汚水処理人口割合。水洗化率は近年ほぼ横ばい。水洗化率増加によって各種数値の改善に繋がるので、引き続き接続率の増加に努める。
</t>
    <phoneticPr fontId="4"/>
  </si>
  <si>
    <t>　今後、公共・農集など市で行う下水道事業と調整を図りながら、市民の理解を得られる範囲で段階的な料金改定により、収入の増加につなげたい。
　建設工事に要した起債の元利償還金は減少しており、施設の改修などを除き、多くは処理場の運営費のみになるため、施設運営など見直し、掛かる経費の削減に努める。
　維持管理費、資本費を使用料金でまかなう事が公営企業会計の原則であるが、現在は維持管理費の一部充当となっている。水洗化率の向上、適正な料金価格設定、経費の見直しによる削減で各経営指標の向上を目指していく。</t>
    <phoneticPr fontId="4"/>
  </si>
  <si>
    <t xml:space="preserve">　整備が始まった平成11年の供給開始。小規模会計だけに、単年度での修繕費発生は会計に与える影響が大きい。各施設の修繕等に気を配り細やかに対応していきたい。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</si>
</sst>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731968"/>
        <c:axId val="149742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731968"/>
        <c:axId val="149742336"/>
      </c:lineChart>
      <c:dateAx>
        <c:axId val="149731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742336"/>
        <c:crosses val="autoZero"/>
        <c:auto val="1"/>
        <c:lblOffset val="100"/>
        <c:baseTimeUnit val="years"/>
      </c:dateAx>
      <c:valAx>
        <c:axId val="149742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731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61.11</c:v>
                </c:pt>
                <c:pt idx="1">
                  <c:v>42.59</c:v>
                </c:pt>
                <c:pt idx="2">
                  <c:v>40.74</c:v>
                </c:pt>
                <c:pt idx="3">
                  <c:v>35.19</c:v>
                </c:pt>
                <c:pt idx="4">
                  <c:v>33.33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706048"/>
        <c:axId val="15272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44.28</c:v>
                </c:pt>
                <c:pt idx="1">
                  <c:v>47.83</c:v>
                </c:pt>
                <c:pt idx="2">
                  <c:v>58.58</c:v>
                </c:pt>
                <c:pt idx="3">
                  <c:v>56.52</c:v>
                </c:pt>
                <c:pt idx="4">
                  <c:v>53.97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706048"/>
        <c:axId val="152720512"/>
      </c:lineChart>
      <c:dateAx>
        <c:axId val="15270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720512"/>
        <c:crosses val="autoZero"/>
        <c:auto val="1"/>
        <c:lblOffset val="100"/>
        <c:baseTimeUnit val="years"/>
      </c:dateAx>
      <c:valAx>
        <c:axId val="15272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270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51.92</c:v>
                </c:pt>
                <c:pt idx="1">
                  <c:v>49.65</c:v>
                </c:pt>
                <c:pt idx="2">
                  <c:v>50.71</c:v>
                </c:pt>
                <c:pt idx="3">
                  <c:v>52.17</c:v>
                </c:pt>
                <c:pt idx="4">
                  <c:v>54.68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750720"/>
        <c:axId val="15275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84.31</c:v>
                </c:pt>
                <c:pt idx="1">
                  <c:v>84.46</c:v>
                </c:pt>
                <c:pt idx="2">
                  <c:v>89.31</c:v>
                </c:pt>
                <c:pt idx="3">
                  <c:v>91.27</c:v>
                </c:pt>
                <c:pt idx="4">
                  <c:v>92.01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750720"/>
        <c:axId val="152752896"/>
      </c:lineChart>
      <c:dateAx>
        <c:axId val="152750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752896"/>
        <c:crosses val="autoZero"/>
        <c:auto val="1"/>
        <c:lblOffset val="100"/>
        <c:baseTimeUnit val="years"/>
      </c:dateAx>
      <c:valAx>
        <c:axId val="15275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2750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72.180000000000007</c:v>
                </c:pt>
                <c:pt idx="1">
                  <c:v>72.459999999999994</c:v>
                </c:pt>
                <c:pt idx="2">
                  <c:v>71.400000000000006</c:v>
                </c:pt>
                <c:pt idx="3">
                  <c:v>76.61</c:v>
                </c:pt>
                <c:pt idx="4">
                  <c:v>85.2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461248"/>
        <c:axId val="149463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61248"/>
        <c:axId val="149463424"/>
      </c:lineChart>
      <c:dateAx>
        <c:axId val="149461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463424"/>
        <c:crosses val="autoZero"/>
        <c:auto val="1"/>
        <c:lblOffset val="100"/>
        <c:baseTimeUnit val="years"/>
      </c:dateAx>
      <c:valAx>
        <c:axId val="149463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461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628800"/>
        <c:axId val="149635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628800"/>
        <c:axId val="149635072"/>
      </c:lineChart>
      <c:dateAx>
        <c:axId val="149628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635072"/>
        <c:crosses val="autoZero"/>
        <c:auto val="1"/>
        <c:lblOffset val="100"/>
        <c:baseTimeUnit val="years"/>
      </c:dateAx>
      <c:valAx>
        <c:axId val="149635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628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650432"/>
        <c:axId val="149668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650432"/>
        <c:axId val="149668992"/>
      </c:lineChart>
      <c:dateAx>
        <c:axId val="149650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668992"/>
        <c:crosses val="autoZero"/>
        <c:auto val="1"/>
        <c:lblOffset val="100"/>
        <c:baseTimeUnit val="years"/>
      </c:dateAx>
      <c:valAx>
        <c:axId val="149668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650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411136"/>
        <c:axId val="152413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411136"/>
        <c:axId val="152413312"/>
      </c:lineChart>
      <c:dateAx>
        <c:axId val="152411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413312"/>
        <c:crosses val="autoZero"/>
        <c:auto val="1"/>
        <c:lblOffset val="100"/>
        <c:baseTimeUnit val="years"/>
      </c:dateAx>
      <c:valAx>
        <c:axId val="152413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2411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570880"/>
        <c:axId val="152581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570880"/>
        <c:axId val="152581248"/>
      </c:lineChart>
      <c:dateAx>
        <c:axId val="15257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581248"/>
        <c:crosses val="autoZero"/>
        <c:auto val="1"/>
        <c:lblOffset val="100"/>
        <c:baseTimeUnit val="years"/>
      </c:dateAx>
      <c:valAx>
        <c:axId val="152581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257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2031.24</c:v>
                </c:pt>
                <c:pt idx="1">
                  <c:v>1814.15</c:v>
                </c:pt>
                <c:pt idx="2">
                  <c:v>1413.11</c:v>
                </c:pt>
                <c:pt idx="3">
                  <c:v>1582.92</c:v>
                </c:pt>
                <c:pt idx="4">
                  <c:v>3527.87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597632"/>
        <c:axId val="152599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1775.02</c:v>
                </c:pt>
                <c:pt idx="1">
                  <c:v>1844.55</c:v>
                </c:pt>
                <c:pt idx="2">
                  <c:v>1156.78</c:v>
                </c:pt>
                <c:pt idx="3">
                  <c:v>1239.21</c:v>
                </c:pt>
                <c:pt idx="4">
                  <c:v>1196.58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597632"/>
        <c:axId val="152599552"/>
      </c:lineChart>
      <c:dateAx>
        <c:axId val="152597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599552"/>
        <c:crosses val="autoZero"/>
        <c:auto val="1"/>
        <c:lblOffset val="100"/>
        <c:baseTimeUnit val="years"/>
      </c:dateAx>
      <c:valAx>
        <c:axId val="152599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2597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12.98</c:v>
                </c:pt>
                <c:pt idx="1">
                  <c:v>12.34</c:v>
                </c:pt>
                <c:pt idx="2">
                  <c:v>10.91</c:v>
                </c:pt>
                <c:pt idx="3">
                  <c:v>13.35</c:v>
                </c:pt>
                <c:pt idx="4">
                  <c:v>10.46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641920"/>
        <c:axId val="152643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24.18</c:v>
                </c:pt>
                <c:pt idx="1">
                  <c:v>22.93</c:v>
                </c:pt>
                <c:pt idx="2">
                  <c:v>33.82</c:v>
                </c:pt>
                <c:pt idx="3">
                  <c:v>38.14</c:v>
                </c:pt>
                <c:pt idx="4">
                  <c:v>38.28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641920"/>
        <c:axId val="152643840"/>
      </c:lineChart>
      <c:dateAx>
        <c:axId val="15264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643840"/>
        <c:crosses val="autoZero"/>
        <c:auto val="1"/>
        <c:lblOffset val="100"/>
        <c:baseTimeUnit val="years"/>
      </c:dateAx>
      <c:valAx>
        <c:axId val="152643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264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661.85</c:v>
                </c:pt>
                <c:pt idx="1">
                  <c:v>944.23</c:v>
                </c:pt>
                <c:pt idx="2">
                  <c:v>973.76</c:v>
                </c:pt>
                <c:pt idx="3">
                  <c:v>853.36</c:v>
                </c:pt>
                <c:pt idx="4">
                  <c:v>1279.8499999999999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677760"/>
        <c:axId val="152688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688.75</c:v>
                </c:pt>
                <c:pt idx="1">
                  <c:v>690.86</c:v>
                </c:pt>
                <c:pt idx="2">
                  <c:v>525.1</c:v>
                </c:pt>
                <c:pt idx="3">
                  <c:v>471.79</c:v>
                </c:pt>
                <c:pt idx="4">
                  <c:v>468.36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677760"/>
        <c:axId val="152688128"/>
      </c:lineChart>
      <c:dateAx>
        <c:axId val="152677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688128"/>
        <c:crosses val="autoZero"/>
        <c:auto val="1"/>
        <c:lblOffset val="100"/>
        <c:baseTimeUnit val="years"/>
      </c:dateAx>
      <c:valAx>
        <c:axId val="152688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2677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【1,247.32】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【48.43】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【609.17】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70" zoomScaleNormal="7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秋田県　仙北市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林業集落排水</v>
      </c>
      <c r="Q8" s="46"/>
      <c r="R8" s="46"/>
      <c r="S8" s="46"/>
      <c r="T8" s="46"/>
      <c r="U8" s="46"/>
      <c r="V8" s="46"/>
      <c r="W8" s="46" t="str">
        <f>データ!L6</f>
        <v>G2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28090</v>
      </c>
      <c r="AM8" s="47"/>
      <c r="AN8" s="47"/>
      <c r="AO8" s="47"/>
      <c r="AP8" s="47"/>
      <c r="AQ8" s="47"/>
      <c r="AR8" s="47"/>
      <c r="AS8" s="47"/>
      <c r="AT8" s="43">
        <f>データ!S6</f>
        <v>1093.56</v>
      </c>
      <c r="AU8" s="43"/>
      <c r="AV8" s="43"/>
      <c r="AW8" s="43"/>
      <c r="AX8" s="43"/>
      <c r="AY8" s="43"/>
      <c r="AZ8" s="43"/>
      <c r="BA8" s="43"/>
      <c r="BB8" s="43">
        <f>データ!T6</f>
        <v>25.69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0.5</v>
      </c>
      <c r="Q10" s="43"/>
      <c r="R10" s="43"/>
      <c r="S10" s="43"/>
      <c r="T10" s="43"/>
      <c r="U10" s="43"/>
      <c r="V10" s="43"/>
      <c r="W10" s="43">
        <f>データ!P6</f>
        <v>85</v>
      </c>
      <c r="X10" s="43"/>
      <c r="Y10" s="43"/>
      <c r="Z10" s="43"/>
      <c r="AA10" s="43"/>
      <c r="AB10" s="43"/>
      <c r="AC10" s="43"/>
      <c r="AD10" s="47">
        <f>データ!Q6</f>
        <v>2700</v>
      </c>
      <c r="AE10" s="47"/>
      <c r="AF10" s="47"/>
      <c r="AG10" s="47"/>
      <c r="AH10" s="47"/>
      <c r="AI10" s="47"/>
      <c r="AJ10" s="47"/>
      <c r="AK10" s="2"/>
      <c r="AL10" s="47">
        <f>データ!U6</f>
        <v>139</v>
      </c>
      <c r="AM10" s="47"/>
      <c r="AN10" s="47"/>
      <c r="AO10" s="47"/>
      <c r="AP10" s="47"/>
      <c r="AQ10" s="47"/>
      <c r="AR10" s="47"/>
      <c r="AS10" s="47"/>
      <c r="AT10" s="43">
        <f>データ!V6</f>
        <v>0.14000000000000001</v>
      </c>
      <c r="AU10" s="43"/>
      <c r="AV10" s="43"/>
      <c r="AW10" s="43"/>
      <c r="AX10" s="43"/>
      <c r="AY10" s="43"/>
      <c r="AZ10" s="43"/>
      <c r="BA10" s="43"/>
      <c r="BB10" s="43">
        <f>データ!W6</f>
        <v>992.86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110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52159</v>
      </c>
      <c r="D6" s="31">
        <f t="shared" si="3"/>
        <v>47</v>
      </c>
      <c r="E6" s="31">
        <f t="shared" si="3"/>
        <v>17</v>
      </c>
      <c r="F6" s="31">
        <f t="shared" si="3"/>
        <v>7</v>
      </c>
      <c r="G6" s="31">
        <f t="shared" si="3"/>
        <v>0</v>
      </c>
      <c r="H6" s="31" t="str">
        <f t="shared" si="3"/>
        <v>秋田県　仙北市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林業集落排水</v>
      </c>
      <c r="L6" s="31" t="str">
        <f t="shared" si="3"/>
        <v>G2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0.5</v>
      </c>
      <c r="P6" s="32">
        <f t="shared" si="3"/>
        <v>85</v>
      </c>
      <c r="Q6" s="32">
        <f t="shared" si="3"/>
        <v>2700</v>
      </c>
      <c r="R6" s="32">
        <f t="shared" si="3"/>
        <v>28090</v>
      </c>
      <c r="S6" s="32">
        <f t="shared" si="3"/>
        <v>1093.56</v>
      </c>
      <c r="T6" s="32">
        <f t="shared" si="3"/>
        <v>25.69</v>
      </c>
      <c r="U6" s="32">
        <f t="shared" si="3"/>
        <v>139</v>
      </c>
      <c r="V6" s="32">
        <f t="shared" si="3"/>
        <v>0.14000000000000001</v>
      </c>
      <c r="W6" s="32">
        <f t="shared" si="3"/>
        <v>992.86</v>
      </c>
      <c r="X6" s="33">
        <f>IF(X7="",NA(),X7)</f>
        <v>72.180000000000007</v>
      </c>
      <c r="Y6" s="33">
        <f t="shared" ref="Y6:AG6" si="4">IF(Y7="",NA(),Y7)</f>
        <v>72.459999999999994</v>
      </c>
      <c r="Z6" s="33">
        <f t="shared" si="4"/>
        <v>71.400000000000006</v>
      </c>
      <c r="AA6" s="33">
        <f t="shared" si="4"/>
        <v>76.61</v>
      </c>
      <c r="AB6" s="33">
        <f t="shared" si="4"/>
        <v>85.2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2031.24</v>
      </c>
      <c r="BF6" s="33">
        <f t="shared" ref="BF6:BN6" si="7">IF(BF7="",NA(),BF7)</f>
        <v>1814.15</v>
      </c>
      <c r="BG6" s="33">
        <f t="shared" si="7"/>
        <v>1413.11</v>
      </c>
      <c r="BH6" s="33">
        <f t="shared" si="7"/>
        <v>1582.92</v>
      </c>
      <c r="BI6" s="33">
        <f t="shared" si="7"/>
        <v>3527.87</v>
      </c>
      <c r="BJ6" s="33">
        <f t="shared" si="7"/>
        <v>1775.02</v>
      </c>
      <c r="BK6" s="33">
        <f t="shared" si="7"/>
        <v>1844.55</v>
      </c>
      <c r="BL6" s="33">
        <f t="shared" si="7"/>
        <v>1156.78</v>
      </c>
      <c r="BM6" s="33">
        <f t="shared" si="7"/>
        <v>1239.21</v>
      </c>
      <c r="BN6" s="33">
        <f t="shared" si="7"/>
        <v>1196.58</v>
      </c>
      <c r="BO6" s="32" t="str">
        <f>IF(BO7="","",IF(BO7="-","【-】","【"&amp;SUBSTITUTE(TEXT(BO7,"#,##0.00"),"-","△")&amp;"】"))</f>
        <v>【1,247.32】</v>
      </c>
      <c r="BP6" s="33">
        <f>IF(BP7="",NA(),BP7)</f>
        <v>12.98</v>
      </c>
      <c r="BQ6" s="33">
        <f t="shared" ref="BQ6:BY6" si="8">IF(BQ7="",NA(),BQ7)</f>
        <v>12.34</v>
      </c>
      <c r="BR6" s="33">
        <f t="shared" si="8"/>
        <v>10.91</v>
      </c>
      <c r="BS6" s="33">
        <f t="shared" si="8"/>
        <v>13.35</v>
      </c>
      <c r="BT6" s="33">
        <f t="shared" si="8"/>
        <v>10.46</v>
      </c>
      <c r="BU6" s="33">
        <f t="shared" si="8"/>
        <v>24.18</v>
      </c>
      <c r="BV6" s="33">
        <f t="shared" si="8"/>
        <v>22.93</v>
      </c>
      <c r="BW6" s="33">
        <f t="shared" si="8"/>
        <v>33.82</v>
      </c>
      <c r="BX6" s="33">
        <f t="shared" si="8"/>
        <v>38.14</v>
      </c>
      <c r="BY6" s="33">
        <f t="shared" si="8"/>
        <v>38.28</v>
      </c>
      <c r="BZ6" s="32" t="str">
        <f>IF(BZ7="","",IF(BZ7="-","【-】","【"&amp;SUBSTITUTE(TEXT(BZ7,"#,##0.00"),"-","△")&amp;"】"))</f>
        <v>【29.13】</v>
      </c>
      <c r="CA6" s="33">
        <f>IF(CA7="",NA(),CA7)</f>
        <v>661.85</v>
      </c>
      <c r="CB6" s="33">
        <f t="shared" ref="CB6:CJ6" si="9">IF(CB7="",NA(),CB7)</f>
        <v>944.23</v>
      </c>
      <c r="CC6" s="33">
        <f t="shared" si="9"/>
        <v>973.76</v>
      </c>
      <c r="CD6" s="33">
        <f t="shared" si="9"/>
        <v>853.36</v>
      </c>
      <c r="CE6" s="33">
        <f t="shared" si="9"/>
        <v>1279.8499999999999</v>
      </c>
      <c r="CF6" s="33">
        <f t="shared" si="9"/>
        <v>688.75</v>
      </c>
      <c r="CG6" s="33">
        <f t="shared" si="9"/>
        <v>690.86</v>
      </c>
      <c r="CH6" s="33">
        <f t="shared" si="9"/>
        <v>525.1</v>
      </c>
      <c r="CI6" s="33">
        <f t="shared" si="9"/>
        <v>471.79</v>
      </c>
      <c r="CJ6" s="33">
        <f t="shared" si="9"/>
        <v>468.36</v>
      </c>
      <c r="CK6" s="32" t="str">
        <f>IF(CK7="","",IF(CK7="-","【-】","【"&amp;SUBSTITUTE(TEXT(CK7,"#,##0.00"),"-","△")&amp;"】"))</f>
        <v>【609.17】</v>
      </c>
      <c r="CL6" s="33">
        <f>IF(CL7="",NA(),CL7)</f>
        <v>61.11</v>
      </c>
      <c r="CM6" s="33">
        <f t="shared" ref="CM6:CU6" si="10">IF(CM7="",NA(),CM7)</f>
        <v>42.59</v>
      </c>
      <c r="CN6" s="33">
        <f t="shared" si="10"/>
        <v>40.74</v>
      </c>
      <c r="CO6" s="33">
        <f t="shared" si="10"/>
        <v>35.19</v>
      </c>
      <c r="CP6" s="33">
        <f t="shared" si="10"/>
        <v>33.33</v>
      </c>
      <c r="CQ6" s="33">
        <f t="shared" si="10"/>
        <v>44.28</v>
      </c>
      <c r="CR6" s="33">
        <f t="shared" si="10"/>
        <v>47.83</v>
      </c>
      <c r="CS6" s="33">
        <f t="shared" si="10"/>
        <v>58.58</v>
      </c>
      <c r="CT6" s="33">
        <f t="shared" si="10"/>
        <v>56.52</v>
      </c>
      <c r="CU6" s="33">
        <f t="shared" si="10"/>
        <v>53.97</v>
      </c>
      <c r="CV6" s="32" t="str">
        <f>IF(CV7="","",IF(CV7="-","【-】","【"&amp;SUBSTITUTE(TEXT(CV7,"#,##0.00"),"-","△")&amp;"】"))</f>
        <v>【48.43】</v>
      </c>
      <c r="CW6" s="33">
        <f>IF(CW7="",NA(),CW7)</f>
        <v>51.92</v>
      </c>
      <c r="CX6" s="33">
        <f t="shared" ref="CX6:DF6" si="11">IF(CX7="",NA(),CX7)</f>
        <v>49.65</v>
      </c>
      <c r="CY6" s="33">
        <f t="shared" si="11"/>
        <v>50.71</v>
      </c>
      <c r="CZ6" s="33">
        <f t="shared" si="11"/>
        <v>52.17</v>
      </c>
      <c r="DA6" s="33">
        <f t="shared" si="11"/>
        <v>54.68</v>
      </c>
      <c r="DB6" s="33">
        <f t="shared" si="11"/>
        <v>84.31</v>
      </c>
      <c r="DC6" s="33">
        <f t="shared" si="11"/>
        <v>84.46</v>
      </c>
      <c r="DD6" s="33">
        <f t="shared" si="11"/>
        <v>89.31</v>
      </c>
      <c r="DE6" s="33">
        <f t="shared" si="11"/>
        <v>91.27</v>
      </c>
      <c r="DF6" s="33">
        <f t="shared" si="11"/>
        <v>92.01</v>
      </c>
      <c r="DG6" s="32" t="str">
        <f>IF(DG7="","",IF(DG7="-","【-】","【"&amp;SUBSTITUTE(TEXT(DG7,"#,##0.00"),"-","△")&amp;"】"))</f>
        <v>【89.66】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2">
        <f t="shared" si="14"/>
        <v>0</v>
      </c>
      <c r="EK6" s="32">
        <f t="shared" si="14"/>
        <v>0</v>
      </c>
      <c r="EL6" s="32">
        <f t="shared" si="14"/>
        <v>0</v>
      </c>
      <c r="EM6" s="32">
        <f t="shared" si="14"/>
        <v>0</v>
      </c>
      <c r="EN6" s="32" t="str">
        <f>IF(EN7="","",IF(EN7="-","【-】","【"&amp;SUBSTITUTE(TEXT(EN7,"#,##0.00"),"-","△")&amp;"】"))</f>
        <v>【0.00】</v>
      </c>
    </row>
    <row r="7" spans="1:144" s="34" customFormat="1">
      <c r="A7" s="26"/>
      <c r="B7" s="35">
        <v>2015</v>
      </c>
      <c r="C7" s="35">
        <v>52159</v>
      </c>
      <c r="D7" s="35">
        <v>47</v>
      </c>
      <c r="E7" s="35">
        <v>17</v>
      </c>
      <c r="F7" s="35">
        <v>7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0.5</v>
      </c>
      <c r="P7" s="36">
        <v>85</v>
      </c>
      <c r="Q7" s="36">
        <v>2700</v>
      </c>
      <c r="R7" s="36">
        <v>28090</v>
      </c>
      <c r="S7" s="36">
        <v>1093.56</v>
      </c>
      <c r="T7" s="36">
        <v>25.69</v>
      </c>
      <c r="U7" s="36">
        <v>139</v>
      </c>
      <c r="V7" s="36">
        <v>0.14000000000000001</v>
      </c>
      <c r="W7" s="36">
        <v>992.86</v>
      </c>
      <c r="X7" s="36">
        <v>72.180000000000007</v>
      </c>
      <c r="Y7" s="36">
        <v>72.459999999999994</v>
      </c>
      <c r="Z7" s="36">
        <v>71.400000000000006</v>
      </c>
      <c r="AA7" s="36">
        <v>76.61</v>
      </c>
      <c r="AB7" s="36">
        <v>85.2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2031.24</v>
      </c>
      <c r="BF7" s="36">
        <v>1814.15</v>
      </c>
      <c r="BG7" s="36">
        <v>1413.11</v>
      </c>
      <c r="BH7" s="36">
        <v>1582.92</v>
      </c>
      <c r="BI7" s="36">
        <v>3527.87</v>
      </c>
      <c r="BJ7" s="36">
        <v>1775.02</v>
      </c>
      <c r="BK7" s="36">
        <v>1844.55</v>
      </c>
      <c r="BL7" s="36">
        <v>1156.78</v>
      </c>
      <c r="BM7" s="36">
        <v>1239.21</v>
      </c>
      <c r="BN7" s="36">
        <v>1196.58</v>
      </c>
      <c r="BO7" s="36">
        <v>1247.32</v>
      </c>
      <c r="BP7" s="36">
        <v>12.98</v>
      </c>
      <c r="BQ7" s="36">
        <v>12.34</v>
      </c>
      <c r="BR7" s="36">
        <v>10.91</v>
      </c>
      <c r="BS7" s="36">
        <v>13.35</v>
      </c>
      <c r="BT7" s="36">
        <v>10.46</v>
      </c>
      <c r="BU7" s="36">
        <v>24.18</v>
      </c>
      <c r="BV7" s="36">
        <v>22.93</v>
      </c>
      <c r="BW7" s="36">
        <v>33.82</v>
      </c>
      <c r="BX7" s="36">
        <v>38.14</v>
      </c>
      <c r="BY7" s="36">
        <v>38.28</v>
      </c>
      <c r="BZ7" s="36">
        <v>29.13</v>
      </c>
      <c r="CA7" s="36">
        <v>661.85</v>
      </c>
      <c r="CB7" s="36">
        <v>944.23</v>
      </c>
      <c r="CC7" s="36">
        <v>973.76</v>
      </c>
      <c r="CD7" s="36">
        <v>853.36</v>
      </c>
      <c r="CE7" s="36">
        <v>1279.8499999999999</v>
      </c>
      <c r="CF7" s="36">
        <v>688.75</v>
      </c>
      <c r="CG7" s="36">
        <v>690.86</v>
      </c>
      <c r="CH7" s="36">
        <v>525.1</v>
      </c>
      <c r="CI7" s="36">
        <v>471.79</v>
      </c>
      <c r="CJ7" s="36">
        <v>468.36</v>
      </c>
      <c r="CK7" s="36">
        <v>609.16999999999996</v>
      </c>
      <c r="CL7" s="36">
        <v>61.11</v>
      </c>
      <c r="CM7" s="36">
        <v>42.59</v>
      </c>
      <c r="CN7" s="36">
        <v>40.74</v>
      </c>
      <c r="CO7" s="36">
        <v>35.19</v>
      </c>
      <c r="CP7" s="36">
        <v>33.33</v>
      </c>
      <c r="CQ7" s="36">
        <v>44.28</v>
      </c>
      <c r="CR7" s="36">
        <v>47.83</v>
      </c>
      <c r="CS7" s="36">
        <v>58.58</v>
      </c>
      <c r="CT7" s="36">
        <v>56.52</v>
      </c>
      <c r="CU7" s="36">
        <v>53.97</v>
      </c>
      <c r="CV7" s="36">
        <v>48.43</v>
      </c>
      <c r="CW7" s="36">
        <v>51.92</v>
      </c>
      <c r="CX7" s="36">
        <v>49.65</v>
      </c>
      <c r="CY7" s="36">
        <v>50.71</v>
      </c>
      <c r="CZ7" s="36">
        <v>52.17</v>
      </c>
      <c r="DA7" s="36">
        <v>54.68</v>
      </c>
      <c r="DB7" s="36">
        <v>84.31</v>
      </c>
      <c r="DC7" s="36">
        <v>84.46</v>
      </c>
      <c r="DD7" s="36">
        <v>89.31</v>
      </c>
      <c r="DE7" s="36">
        <v>91.27</v>
      </c>
      <c r="DF7" s="36">
        <v>92.01</v>
      </c>
      <c r="DG7" s="36">
        <v>89.66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</v>
      </c>
      <c r="EK7" s="36">
        <v>0</v>
      </c>
      <c r="EL7" s="36">
        <v>0</v>
      </c>
      <c r="EM7" s="36">
        <v>0</v>
      </c>
      <c r="EN7" s="36">
        <v>0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H27経営比較分析表（林業集落排水事業）</dc:title>
  <cp:lastModifiedBy> </cp:lastModifiedBy>
  <dcterms:created xsi:type="dcterms:W3CDTF">2017-02-08T03:19:32Z</dcterms:created>
  <dcterms:modified xsi:type="dcterms:W3CDTF">2017-02-22T01:23:28Z</dcterms:modified>
</cp:coreProperties>
</file>