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<sst xmlns="http://schemas.openxmlformats.org/spreadsheetml/2006/main" count="221" uniqueCount="111">
  <si>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</si>
  <si>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</si>
  <si>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</si>
  <si>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</si>
  <si>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</si>
  <si>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</si>
  <si>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</si>
  <si>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</si>
  <si>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</si>
  <si>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</si>
  <si>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</si>
  <si>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</si>
  <si>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</si>
  <si>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</si>
  <si>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</si>
  <si>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</si>
  <si>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</si>
  <si>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</si>
  <si>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</si>
  <si>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</si>
  <si>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</si>
  <si>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</si>
  <si>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</si>
  <si>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</si>
  <si>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</si>
  <si>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</si>
  <si>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</si>
  <si>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</si>
  <si>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</si>
  <si>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</si>
  <si>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</si>
  <si>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</si>
  <si>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</si>
  <si>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</si>
  <si>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</si>
  <si>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</si>
  <si>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</si>
  <si>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</si>
  <si>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</si>
  <si>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</si>
  <si>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</si>
  <si>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</si>
  <si>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</si>
  <si>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</si>
  <si>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</si>
  <si>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</si>
  <si>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</si>
  <si>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</si>
  <si>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</si>
  <si>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</si>
  <si>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</si>
  <si>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</si>
  <si>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</si>
  <si>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</si>
  <si>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</si>
  <si>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</si>
  <si>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</si>
  <si>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</si>
  <si>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</si>
  <si>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</si>
  <si>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</si>
  <si>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</si>
  <si>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</si>
  <si>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</si>
  <si>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</si>
  <si>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</si>
  <si>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</si>
  <si>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</si>
  <si>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</si>
  <si>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</si>
  <si>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</si>
  <si>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</si>
  <si>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</si>
  <si>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</si>
  <si>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</si>
  <si>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</si>
  <si>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</si>
  <si>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</si>
  <si>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</si>
  <si>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</si>
  <si>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</si>
  <si>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</si>
  <si>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</si>
  <si>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</si>
  <si>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</si>
  <si>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</si>
  <si>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</si>
  <si>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</si>
  <si>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</si>
  <si>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</si>
  <si>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</si>
  <si>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</si>
  <si>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</si>
  <si>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</si>
  <si>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</si>
  <si>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</si>
  <si>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仙北市</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</si>
  <si>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</si>
  <si>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</si>
  <si>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</si>
  <si>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</si>
  <si>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</si>
  <si>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</si>
  <si>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</si>
  <si>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</si>
  <si>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</si>
  <si>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</si>
  <si>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</si>
  <si>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　総費用と地方債償還金にしめる総収益の比率　給水人口の伸びと併せ料金収入が1.90％増となったが、費用、償還金とも増額のため数値が下がっている。
④企業債残高対事業規模比較率　料金収入に対する企業債残高の割合。面整備の終了が近づく現在は借入額も少なく、起債残高も減少傾向にある。一般会計繰入額の数値を見直したため変更となり率が上昇している。
⑤経費回収率　使用料で賄うべき経費の比率　現在は31.64％。経費の大きい割合を占める起債償還額の減少と料金の増により、経費回収率も徐々に上がっていくものと思われる。
⑥汚水処理原価　１㎥当たり汚水処理に要した費用。償還元金に掛かる汚水処理費が減少してはいるが、まだまだ類似団体に比べて数値が高くなっている。地理的に経費が掛かり増しになるが、今後も有収水量の増加や処理経費の見直しなどで改善を図る。
⑦施設利用率　施設の処理能力（一日）に対する日平均の処理水量の割合。田沢湖処理場の処理量も季節や天候で変動がある。今後、水洗化率の上昇により処理場利用率も上げる。
⑧水洗化率　処理区域内汚水処理人口割合。公共の水洗化率はゆるやかに上昇している。水洗化率増加が公共水域の水質改善と料金収入増加に繋がるため引き続き接続率増加に努める。
</t>
    <phoneticPr fontId="4"/>
  </si>
  <si>
    <t>　使用料金は公共下水道13市町村の平均を下回っており、今後、市民の理解を得られる範囲で段階的な料金改定により、収入の増加につなげたい。
　市街地の面整備はほぼ終え、建設工事に要した起債元利償還金は当面、経費に大きな影響を及ぼす。今後、低金利の借入や借換債の機会があれば積極的に利用する。また、施設運営など見直し、掛かる経費の削減に努める。
　維持管理費、資本費を使用料金で賄う事が公営企業会計の原則であるが、現在は維持管理費の一部充当に留まっている。さらなる水洗化率の向上、適正な料金価格設定、経費の見直しによる削減で各経営指標の向上を目指していく。</t>
    <phoneticPr fontId="4"/>
  </si>
  <si>
    <t>　整備が始まった昭和55年から36年が経過し、管路更正など必要な状況。今年も処理場の修繕費が経費回収率に影響を与えている。大規模な修繕・更正は事業経営にも影響が大きいので、処理場、管路とも細やかな補修を行い、適正管理を心がけ、不明水の減少や経費の削減を図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</si>
</sst>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0.01</c:v>
                </c:pt>
                <c:pt idx="1">
                  <c:v>0</c:v>
                </c:pt>
                <c:pt idx="2">
                  <c:v>0</c:v>
                </c:pt>
                <c:pt idx="3">
                  <c:v>0</c:v>
                </c:pt>
                <c:pt idx="4" formatCode="#,##0.00;&quot;△&quot;#,##0.00;&quot;-&quot;">
                  <c:v>0.99</c:v>
                </c:pt>
              </c:numCache>
            </c:numRef>
          </c:val>
        </c:ser>
        <c:dLbls>
          <c:showLegendKey val="0"/>
          <c:showVal val="0"/>
          <c:showCatName val="0"/>
          <c:showSerName val="0"/>
          <c:showPercent val="0"/>
          <c:showBubbleSize val="0"/>
        </c:dLbls>
        <c:gapWidth val="150"/>
        <c:axId val="149731968"/>
        <c:axId val="14974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7.0000000000000007E-2</c:v>
                </c:pt>
                <c:pt idx="2">
                  <c:v>0.14000000000000001</c:v>
                </c:pt>
                <c:pt idx="3">
                  <c:v>0.03</c:v>
                </c:pt>
                <c:pt idx="4">
                  <c:v>0.15</c:v>
                </c:pt>
              </c:numCache>
            </c:numRef>
          </c:val>
          <c:smooth val="0"/>
        </c:ser>
        <c:dLbls>
          <c:showLegendKey val="0"/>
          <c:showVal val="0"/>
          <c:showCatName val="0"/>
          <c:showSerName val="0"/>
          <c:showPercent val="0"/>
          <c:showBubbleSize val="0"/>
        </c:dLbls>
        <c:marker val="1"/>
        <c:smooth val="0"/>
        <c:axId val="149731968"/>
        <c:axId val="149746432"/>
      </c:lineChart>
      <c:dateAx>
        <c:axId val="149731968"/>
        <c:scaling>
          <c:orientation val="minMax"/>
        </c:scaling>
        <c:delete val="1"/>
        <c:axPos val="b"/>
        <c:numFmt formatCode="ge" sourceLinked="1"/>
        <c:majorTickMark val="none"/>
        <c:minorTickMark val="none"/>
        <c:tickLblPos val="none"/>
        <c:crossAx val="149746432"/>
        <c:crosses val="autoZero"/>
        <c:auto val="1"/>
        <c:lblOffset val="100"/>
        <c:baseTimeUnit val="years"/>
      </c:dateAx>
      <c:valAx>
        <c:axId val="14974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3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42.91</c:v>
                </c:pt>
                <c:pt idx="1">
                  <c:v>43.79</c:v>
                </c:pt>
                <c:pt idx="2">
                  <c:v>38.15</c:v>
                </c:pt>
                <c:pt idx="3">
                  <c:v>36.79</c:v>
                </c:pt>
                <c:pt idx="4">
                  <c:v>35.880000000000003</c:v>
                </c:pt>
              </c:numCache>
            </c:numRef>
          </c:val>
        </c:ser>
        <c:dLbls>
          <c:showLegendKey val="0"/>
          <c:showVal val="0"/>
          <c:showCatName val="0"/>
          <c:showSerName val="0"/>
          <c:showPercent val="0"/>
          <c:showBubbleSize val="0"/>
        </c:dLbls>
        <c:gapWidth val="150"/>
        <c:axId val="152706048"/>
        <c:axId val="15272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50.74</c:v>
                </c:pt>
                <c:pt idx="1">
                  <c:v>49.29</c:v>
                </c:pt>
                <c:pt idx="2">
                  <c:v>50.32</c:v>
                </c:pt>
                <c:pt idx="3">
                  <c:v>49.89</c:v>
                </c:pt>
                <c:pt idx="4">
                  <c:v>49.39</c:v>
                </c:pt>
              </c:numCache>
            </c:numRef>
          </c:val>
          <c:smooth val="0"/>
        </c:ser>
        <c:dLbls>
          <c:showLegendKey val="0"/>
          <c:showVal val="0"/>
          <c:showCatName val="0"/>
          <c:showSerName val="0"/>
          <c:showPercent val="0"/>
          <c:showBubbleSize val="0"/>
        </c:dLbls>
        <c:marker val="1"/>
        <c:smooth val="0"/>
        <c:axId val="152706048"/>
        <c:axId val="152724608"/>
      </c:lineChart>
      <c:dateAx>
        <c:axId val="152706048"/>
        <c:scaling>
          <c:orientation val="minMax"/>
        </c:scaling>
        <c:delete val="1"/>
        <c:axPos val="b"/>
        <c:numFmt formatCode="ge" sourceLinked="1"/>
        <c:majorTickMark val="none"/>
        <c:minorTickMark val="none"/>
        <c:tickLblPos val="none"/>
        <c:crossAx val="152724608"/>
        <c:crosses val="autoZero"/>
        <c:auto val="1"/>
        <c:lblOffset val="100"/>
        <c:baseTimeUnit val="years"/>
      </c:dateAx>
      <c:valAx>
        <c:axId val="15272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70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54.5</c:v>
                </c:pt>
                <c:pt idx="1">
                  <c:v>56.85</c:v>
                </c:pt>
                <c:pt idx="2">
                  <c:v>63.16</c:v>
                </c:pt>
                <c:pt idx="3">
                  <c:v>64.62</c:v>
                </c:pt>
                <c:pt idx="4">
                  <c:v>67.31</c:v>
                </c:pt>
              </c:numCache>
            </c:numRef>
          </c:val>
        </c:ser>
        <c:dLbls>
          <c:showLegendKey val="0"/>
          <c:showVal val="0"/>
          <c:showCatName val="0"/>
          <c:showSerName val="0"/>
          <c:showPercent val="0"/>
          <c:showBubbleSize val="0"/>
        </c:dLbls>
        <c:gapWidth val="150"/>
        <c:axId val="152750720"/>
        <c:axId val="15275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85.1</c:v>
                </c:pt>
                <c:pt idx="1">
                  <c:v>84.31</c:v>
                </c:pt>
                <c:pt idx="2">
                  <c:v>84.57</c:v>
                </c:pt>
                <c:pt idx="3">
                  <c:v>84.73</c:v>
                </c:pt>
                <c:pt idx="4">
                  <c:v>83.96</c:v>
                </c:pt>
              </c:numCache>
            </c:numRef>
          </c:val>
          <c:smooth val="0"/>
        </c:ser>
        <c:dLbls>
          <c:showLegendKey val="0"/>
          <c:showVal val="0"/>
          <c:showCatName val="0"/>
          <c:showSerName val="0"/>
          <c:showPercent val="0"/>
          <c:showBubbleSize val="0"/>
        </c:dLbls>
        <c:marker val="1"/>
        <c:smooth val="0"/>
        <c:axId val="152750720"/>
        <c:axId val="152752896"/>
      </c:lineChart>
      <c:dateAx>
        <c:axId val="152750720"/>
        <c:scaling>
          <c:orientation val="minMax"/>
        </c:scaling>
        <c:delete val="1"/>
        <c:axPos val="b"/>
        <c:numFmt formatCode="ge" sourceLinked="1"/>
        <c:majorTickMark val="none"/>
        <c:minorTickMark val="none"/>
        <c:tickLblPos val="none"/>
        <c:crossAx val="152752896"/>
        <c:crosses val="autoZero"/>
        <c:auto val="1"/>
        <c:lblOffset val="100"/>
        <c:baseTimeUnit val="years"/>
      </c:dateAx>
      <c:valAx>
        <c:axId val="15275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75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47.59</c:v>
                </c:pt>
                <c:pt idx="1">
                  <c:v>47.83</c:v>
                </c:pt>
                <c:pt idx="2">
                  <c:v>48.33</c:v>
                </c:pt>
                <c:pt idx="3">
                  <c:v>50.7</c:v>
                </c:pt>
                <c:pt idx="4">
                  <c:v>50.41</c:v>
                </c:pt>
              </c:numCache>
            </c:numRef>
          </c:val>
        </c:ser>
        <c:dLbls>
          <c:showLegendKey val="0"/>
          <c:showVal val="0"/>
          <c:showCatName val="0"/>
          <c:showSerName val="0"/>
          <c:showPercent val="0"/>
          <c:showBubbleSize val="0"/>
        </c:dLbls>
        <c:gapWidth val="150"/>
        <c:axId val="149461248"/>
        <c:axId val="14946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461248"/>
        <c:axId val="149463424"/>
      </c:lineChart>
      <c:dateAx>
        <c:axId val="149461248"/>
        <c:scaling>
          <c:orientation val="minMax"/>
        </c:scaling>
        <c:delete val="1"/>
        <c:axPos val="b"/>
        <c:numFmt formatCode="ge" sourceLinked="1"/>
        <c:majorTickMark val="none"/>
        <c:minorTickMark val="none"/>
        <c:tickLblPos val="none"/>
        <c:crossAx val="149463424"/>
        <c:crosses val="autoZero"/>
        <c:auto val="1"/>
        <c:lblOffset val="100"/>
        <c:baseTimeUnit val="years"/>
      </c:dateAx>
      <c:valAx>
        <c:axId val="14946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46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485440"/>
        <c:axId val="15239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485440"/>
        <c:axId val="152395776"/>
      </c:lineChart>
      <c:dateAx>
        <c:axId val="149485440"/>
        <c:scaling>
          <c:orientation val="minMax"/>
        </c:scaling>
        <c:delete val="1"/>
        <c:axPos val="b"/>
        <c:numFmt formatCode="ge" sourceLinked="1"/>
        <c:majorTickMark val="none"/>
        <c:minorTickMark val="none"/>
        <c:tickLblPos val="none"/>
        <c:crossAx val="152395776"/>
        <c:crosses val="autoZero"/>
        <c:auto val="1"/>
        <c:lblOffset val="100"/>
        <c:baseTimeUnit val="years"/>
      </c:dateAx>
      <c:valAx>
        <c:axId val="15239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48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413696"/>
        <c:axId val="15241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413696"/>
        <c:axId val="152415616"/>
      </c:lineChart>
      <c:dateAx>
        <c:axId val="152413696"/>
        <c:scaling>
          <c:orientation val="minMax"/>
        </c:scaling>
        <c:delete val="1"/>
        <c:axPos val="b"/>
        <c:numFmt formatCode="ge" sourceLinked="1"/>
        <c:majorTickMark val="none"/>
        <c:minorTickMark val="none"/>
        <c:tickLblPos val="none"/>
        <c:crossAx val="152415616"/>
        <c:crosses val="autoZero"/>
        <c:auto val="1"/>
        <c:lblOffset val="100"/>
        <c:baseTimeUnit val="years"/>
      </c:dateAx>
      <c:valAx>
        <c:axId val="15241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41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466944"/>
        <c:axId val="15246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466944"/>
        <c:axId val="152468864"/>
      </c:lineChart>
      <c:dateAx>
        <c:axId val="152466944"/>
        <c:scaling>
          <c:orientation val="minMax"/>
        </c:scaling>
        <c:delete val="1"/>
        <c:axPos val="b"/>
        <c:numFmt formatCode="ge" sourceLinked="1"/>
        <c:majorTickMark val="none"/>
        <c:minorTickMark val="none"/>
        <c:tickLblPos val="none"/>
        <c:crossAx val="152468864"/>
        <c:crosses val="autoZero"/>
        <c:auto val="1"/>
        <c:lblOffset val="100"/>
        <c:baseTimeUnit val="years"/>
      </c:dateAx>
      <c:valAx>
        <c:axId val="15246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46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581248"/>
        <c:axId val="15258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581248"/>
        <c:axId val="152583168"/>
      </c:lineChart>
      <c:dateAx>
        <c:axId val="152581248"/>
        <c:scaling>
          <c:orientation val="minMax"/>
        </c:scaling>
        <c:delete val="1"/>
        <c:axPos val="b"/>
        <c:numFmt formatCode="ge" sourceLinked="1"/>
        <c:majorTickMark val="none"/>
        <c:minorTickMark val="none"/>
        <c:tickLblPos val="none"/>
        <c:crossAx val="152583168"/>
        <c:crosses val="autoZero"/>
        <c:auto val="1"/>
        <c:lblOffset val="100"/>
        <c:baseTimeUnit val="years"/>
      </c:dateAx>
      <c:valAx>
        <c:axId val="15258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58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2981.77</c:v>
                </c:pt>
                <c:pt idx="1">
                  <c:v>2687.23</c:v>
                </c:pt>
                <c:pt idx="2">
                  <c:v>2542.0300000000002</c:v>
                </c:pt>
                <c:pt idx="3">
                  <c:v>2506.12</c:v>
                </c:pt>
                <c:pt idx="4">
                  <c:v>3611.47</c:v>
                </c:pt>
              </c:numCache>
            </c:numRef>
          </c:val>
        </c:ser>
        <c:dLbls>
          <c:showLegendKey val="0"/>
          <c:showVal val="0"/>
          <c:showCatName val="0"/>
          <c:showSerName val="0"/>
          <c:showPercent val="0"/>
          <c:showBubbleSize val="0"/>
        </c:dLbls>
        <c:gapWidth val="150"/>
        <c:axId val="152609536"/>
        <c:axId val="15261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1365.62</c:v>
                </c:pt>
                <c:pt idx="1">
                  <c:v>1309.43</c:v>
                </c:pt>
                <c:pt idx="2">
                  <c:v>1306.92</c:v>
                </c:pt>
                <c:pt idx="3">
                  <c:v>1203.71</c:v>
                </c:pt>
                <c:pt idx="4">
                  <c:v>1162.3599999999999</c:v>
                </c:pt>
              </c:numCache>
            </c:numRef>
          </c:val>
          <c:smooth val="0"/>
        </c:ser>
        <c:dLbls>
          <c:showLegendKey val="0"/>
          <c:showVal val="0"/>
          <c:showCatName val="0"/>
          <c:showSerName val="0"/>
          <c:showPercent val="0"/>
          <c:showBubbleSize val="0"/>
        </c:dLbls>
        <c:marker val="1"/>
        <c:smooth val="0"/>
        <c:axId val="152609536"/>
        <c:axId val="152611456"/>
      </c:lineChart>
      <c:dateAx>
        <c:axId val="152609536"/>
        <c:scaling>
          <c:orientation val="minMax"/>
        </c:scaling>
        <c:delete val="1"/>
        <c:axPos val="b"/>
        <c:numFmt formatCode="ge" sourceLinked="1"/>
        <c:majorTickMark val="none"/>
        <c:minorTickMark val="none"/>
        <c:tickLblPos val="none"/>
        <c:crossAx val="152611456"/>
        <c:crosses val="autoZero"/>
        <c:auto val="1"/>
        <c:lblOffset val="100"/>
        <c:baseTimeUnit val="years"/>
      </c:dateAx>
      <c:valAx>
        <c:axId val="15261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60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30.36</c:v>
                </c:pt>
                <c:pt idx="1">
                  <c:v>32.380000000000003</c:v>
                </c:pt>
                <c:pt idx="2">
                  <c:v>34.56</c:v>
                </c:pt>
                <c:pt idx="3">
                  <c:v>35.39</c:v>
                </c:pt>
                <c:pt idx="4">
                  <c:v>31.64</c:v>
                </c:pt>
              </c:numCache>
            </c:numRef>
          </c:val>
        </c:ser>
        <c:dLbls>
          <c:showLegendKey val="0"/>
          <c:showVal val="0"/>
          <c:showCatName val="0"/>
          <c:showSerName val="0"/>
          <c:showPercent val="0"/>
          <c:showBubbleSize val="0"/>
        </c:dLbls>
        <c:gapWidth val="150"/>
        <c:axId val="152641920"/>
        <c:axId val="15264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65.98</c:v>
                </c:pt>
                <c:pt idx="1">
                  <c:v>67.59</c:v>
                </c:pt>
                <c:pt idx="2">
                  <c:v>68.510000000000005</c:v>
                </c:pt>
                <c:pt idx="3">
                  <c:v>69.739999999999995</c:v>
                </c:pt>
                <c:pt idx="4">
                  <c:v>68.209999999999994</c:v>
                </c:pt>
              </c:numCache>
            </c:numRef>
          </c:val>
          <c:smooth val="0"/>
        </c:ser>
        <c:dLbls>
          <c:showLegendKey val="0"/>
          <c:showVal val="0"/>
          <c:showCatName val="0"/>
          <c:showSerName val="0"/>
          <c:showPercent val="0"/>
          <c:showBubbleSize val="0"/>
        </c:dLbls>
        <c:marker val="1"/>
        <c:smooth val="0"/>
        <c:axId val="152641920"/>
        <c:axId val="152643840"/>
      </c:lineChart>
      <c:dateAx>
        <c:axId val="152641920"/>
        <c:scaling>
          <c:orientation val="minMax"/>
        </c:scaling>
        <c:delete val="1"/>
        <c:axPos val="b"/>
        <c:numFmt formatCode="ge" sourceLinked="1"/>
        <c:majorTickMark val="none"/>
        <c:minorTickMark val="none"/>
        <c:tickLblPos val="none"/>
        <c:crossAx val="152643840"/>
        <c:crosses val="autoZero"/>
        <c:auto val="1"/>
        <c:lblOffset val="100"/>
        <c:baseTimeUnit val="years"/>
      </c:dateAx>
      <c:valAx>
        <c:axId val="15264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64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460.25</c:v>
                </c:pt>
                <c:pt idx="1">
                  <c:v>436.53</c:v>
                </c:pt>
                <c:pt idx="2">
                  <c:v>416.22</c:v>
                </c:pt>
                <c:pt idx="3">
                  <c:v>426.33</c:v>
                </c:pt>
                <c:pt idx="4">
                  <c:v>478.91</c:v>
                </c:pt>
              </c:numCache>
            </c:numRef>
          </c:val>
        </c:ser>
        <c:dLbls>
          <c:showLegendKey val="0"/>
          <c:showVal val="0"/>
          <c:showCatName val="0"/>
          <c:showSerName val="0"/>
          <c:showPercent val="0"/>
          <c:showBubbleSize val="0"/>
        </c:dLbls>
        <c:gapWidth val="150"/>
        <c:axId val="152681856"/>
        <c:axId val="15269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258.83</c:v>
                </c:pt>
                <c:pt idx="1">
                  <c:v>251.88</c:v>
                </c:pt>
                <c:pt idx="2">
                  <c:v>247.43</c:v>
                </c:pt>
                <c:pt idx="3">
                  <c:v>248.89</c:v>
                </c:pt>
                <c:pt idx="4">
                  <c:v>250.84</c:v>
                </c:pt>
              </c:numCache>
            </c:numRef>
          </c:val>
          <c:smooth val="0"/>
        </c:ser>
        <c:dLbls>
          <c:showLegendKey val="0"/>
          <c:showVal val="0"/>
          <c:showCatName val="0"/>
          <c:showSerName val="0"/>
          <c:showPercent val="0"/>
          <c:showBubbleSize val="0"/>
        </c:dLbls>
        <c:marker val="1"/>
        <c:smooth val="0"/>
        <c:axId val="152681856"/>
        <c:axId val="152692224"/>
      </c:lineChart>
      <c:dateAx>
        <c:axId val="152681856"/>
        <c:scaling>
          <c:orientation val="minMax"/>
        </c:scaling>
        <c:delete val="1"/>
        <c:axPos val="b"/>
        <c:numFmt formatCode="ge" sourceLinked="1"/>
        <c:majorTickMark val="none"/>
        <c:minorTickMark val="none"/>
        <c:tickLblPos val="none"/>
        <c:crossAx val="152692224"/>
        <c:crosses val="autoZero"/>
        <c:auto val="1"/>
        <c:lblOffset val="100"/>
        <c:baseTimeUnit val="years"/>
      </c:dateAx>
      <c:valAx>
        <c:axId val="15269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68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秋田県　仙北市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Cd2</v>
      </c>
      <c r="X8" s="46"/>
      <c r="Y8" s="46"/>
      <c r="Z8" s="46"/>
      <c r="AA8" s="46"/>
      <c r="AB8" s="46"/>
      <c r="AC8" s="46"/>
      <c r="AD8" s="3"/>
      <c r="AE8" s="3"/>
      <c r="AF8" s="3"/>
      <c r="AG8" s="3"/>
      <c r="AH8" s="3"/>
      <c r="AI8" s="3"/>
      <c r="AJ8" s="3"/>
      <c r="AK8" s="3"/>
      <c r="AL8" s="47">
        <f>データ!R6</f>
        <v>28090</v>
      </c>
      <c r="AM8" s="47"/>
      <c r="AN8" s="47"/>
      <c r="AO8" s="47"/>
      <c r="AP8" s="47"/>
      <c r="AQ8" s="47"/>
      <c r="AR8" s="47"/>
      <c r="AS8" s="47"/>
      <c r="AT8" s="43">
        <f>データ!S6</f>
        <v>1093.56</v>
      </c>
      <c r="AU8" s="43"/>
      <c r="AV8" s="43"/>
      <c r="AW8" s="43"/>
      <c r="AX8" s="43"/>
      <c r="AY8" s="43"/>
      <c r="AZ8" s="43"/>
      <c r="BA8" s="43"/>
      <c r="BB8" s="43">
        <f>データ!T6</f>
        <v>25.69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36.53</v>
      </c>
      <c r="Q10" s="43"/>
      <c r="R10" s="43"/>
      <c r="S10" s="43"/>
      <c r="T10" s="43"/>
      <c r="U10" s="43"/>
      <c r="V10" s="43"/>
      <c r="W10" s="43">
        <f>データ!P6</f>
        <v>77.31</v>
      </c>
      <c r="X10" s="43"/>
      <c r="Y10" s="43"/>
      <c r="Z10" s="43"/>
      <c r="AA10" s="43"/>
      <c r="AB10" s="43"/>
      <c r="AC10" s="43"/>
      <c r="AD10" s="47">
        <f>データ!Q6</f>
        <v>2700</v>
      </c>
      <c r="AE10" s="47"/>
      <c r="AF10" s="47"/>
      <c r="AG10" s="47"/>
      <c r="AH10" s="47"/>
      <c r="AI10" s="47"/>
      <c r="AJ10" s="47"/>
      <c r="AK10" s="2"/>
      <c r="AL10" s="47">
        <f>データ!U6</f>
        <v>10169</v>
      </c>
      <c r="AM10" s="47"/>
      <c r="AN10" s="47"/>
      <c r="AO10" s="47"/>
      <c r="AP10" s="47"/>
      <c r="AQ10" s="47"/>
      <c r="AR10" s="47"/>
      <c r="AS10" s="47"/>
      <c r="AT10" s="43">
        <f>データ!V6</f>
        <v>4.7300000000000004</v>
      </c>
      <c r="AU10" s="43"/>
      <c r="AV10" s="43"/>
      <c r="AW10" s="43"/>
      <c r="AX10" s="43"/>
      <c r="AY10" s="43"/>
      <c r="AZ10" s="43"/>
      <c r="BA10" s="43"/>
      <c r="BB10" s="43">
        <f>データ!W6</f>
        <v>2149.89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52159</v>
      </c>
      <c r="D6" s="31">
        <f t="shared" si="3"/>
        <v>47</v>
      </c>
      <c r="E6" s="31">
        <f t="shared" si="3"/>
        <v>17</v>
      </c>
      <c r="F6" s="31">
        <f t="shared" si="3"/>
        <v>1</v>
      </c>
      <c r="G6" s="31">
        <f t="shared" si="3"/>
        <v>0</v>
      </c>
      <c r="H6" s="31" t="str">
        <f t="shared" si="3"/>
        <v>秋田県　仙北市</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36.53</v>
      </c>
      <c r="P6" s="32">
        <f t="shared" si="3"/>
        <v>77.31</v>
      </c>
      <c r="Q6" s="32">
        <f t="shared" si="3"/>
        <v>2700</v>
      </c>
      <c r="R6" s="32">
        <f t="shared" si="3"/>
        <v>28090</v>
      </c>
      <c r="S6" s="32">
        <f t="shared" si="3"/>
        <v>1093.56</v>
      </c>
      <c r="T6" s="32">
        <f t="shared" si="3"/>
        <v>25.69</v>
      </c>
      <c r="U6" s="32">
        <f t="shared" si="3"/>
        <v>10169</v>
      </c>
      <c r="V6" s="32">
        <f t="shared" si="3"/>
        <v>4.7300000000000004</v>
      </c>
      <c r="W6" s="32">
        <f t="shared" si="3"/>
        <v>2149.89</v>
      </c>
      <c r="X6" s="33">
        <f>IF(X7="",NA(),X7)</f>
        <v>47.59</v>
      </c>
      <c r="Y6" s="33">
        <f t="shared" ref="Y6:AG6" si="4">IF(Y7="",NA(),Y7)</f>
        <v>47.83</v>
      </c>
      <c r="Z6" s="33">
        <f t="shared" si="4"/>
        <v>48.33</v>
      </c>
      <c r="AA6" s="33">
        <f t="shared" si="4"/>
        <v>50.7</v>
      </c>
      <c r="AB6" s="33">
        <f t="shared" si="4"/>
        <v>50.41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2981.77</v>
      </c>
      <c r="BF6" s="33">
        <f t="shared" ref="BF6:BN6" si="7">IF(BF7="",NA(),BF7)</f>
        <v>2687.23</v>
      </c>
      <c r="BG6" s="33">
        <f t="shared" si="7"/>
        <v>2542.0300000000002</v>
      </c>
      <c r="BH6" s="33">
        <f t="shared" si="7"/>
        <v>2506.12</v>
      </c>
      <c r="BI6" s="33">
        <f t="shared" si="7"/>
        <v>3611.47</v>
      </c>
      <c r="BJ6" s="33">
        <f t="shared" si="7"/>
        <v>1365.62</v>
      </c>
      <c r="BK6" s="33">
        <f t="shared" si="7"/>
        <v>1309.43</v>
      </c>
      <c r="BL6" s="33">
        <f t="shared" si="7"/>
        <v>1306.92</v>
      </c>
      <c r="BM6" s="33">
        <f t="shared" si="7"/>
        <v>1203.71</v>
      </c>
      <c r="BN6" s="33">
        <f t="shared" si="7"/>
        <v>1162.3599999999999</v>
      </c>
      <c r="BO6" s="32" t="str">
        <f>IF(BO7="","",IF(BO7="-","【-】","【"&amp;SUBSTITUTE(TEXT(BO7,"#,##0.00"),"-","△")&amp;"】"))</f>
        <v>【763.62】</v>
      </c>
      <c r="BP6" s="33">
        <f>IF(BP7="",NA(),BP7)</f>
        <v>30.36</v>
      </c>
      <c r="BQ6" s="33">
        <f t="shared" ref="BQ6:BY6" si="8">IF(BQ7="",NA(),BQ7)</f>
        <v>32.380000000000003</v>
      </c>
      <c r="BR6" s="33">
        <f t="shared" si="8"/>
        <v>34.56</v>
      </c>
      <c r="BS6" s="33">
        <f t="shared" si="8"/>
        <v>35.39</v>
      </c>
      <c r="BT6" s="33">
        <f t="shared" si="8"/>
        <v>31.64</v>
      </c>
      <c r="BU6" s="33">
        <f t="shared" si="8"/>
        <v>65.98</v>
      </c>
      <c r="BV6" s="33">
        <f t="shared" si="8"/>
        <v>67.59</v>
      </c>
      <c r="BW6" s="33">
        <f t="shared" si="8"/>
        <v>68.510000000000005</v>
      </c>
      <c r="BX6" s="33">
        <f t="shared" si="8"/>
        <v>69.739999999999995</v>
      </c>
      <c r="BY6" s="33">
        <f t="shared" si="8"/>
        <v>68.209999999999994</v>
      </c>
      <c r="BZ6" s="32" t="str">
        <f>IF(BZ7="","",IF(BZ7="-","【-】","【"&amp;SUBSTITUTE(TEXT(BZ7,"#,##0.00"),"-","△")&amp;"】"))</f>
        <v>【98.53】</v>
      </c>
      <c r="CA6" s="33">
        <f>IF(CA7="",NA(),CA7)</f>
        <v>460.25</v>
      </c>
      <c r="CB6" s="33">
        <f t="shared" ref="CB6:CJ6" si="9">IF(CB7="",NA(),CB7)</f>
        <v>436.53</v>
      </c>
      <c r="CC6" s="33">
        <f t="shared" si="9"/>
        <v>416.22</v>
      </c>
      <c r="CD6" s="33">
        <f t="shared" si="9"/>
        <v>426.33</v>
      </c>
      <c r="CE6" s="33">
        <f t="shared" si="9"/>
        <v>478.91</v>
      </c>
      <c r="CF6" s="33">
        <f t="shared" si="9"/>
        <v>258.83</v>
      </c>
      <c r="CG6" s="33">
        <f t="shared" si="9"/>
        <v>251.88</v>
      </c>
      <c r="CH6" s="33">
        <f t="shared" si="9"/>
        <v>247.43</v>
      </c>
      <c r="CI6" s="33">
        <f t="shared" si="9"/>
        <v>248.89</v>
      </c>
      <c r="CJ6" s="33">
        <f t="shared" si="9"/>
        <v>250.84</v>
      </c>
      <c r="CK6" s="32" t="str">
        <f>IF(CK7="","",IF(CK7="-","【-】","【"&amp;SUBSTITUTE(TEXT(CK7,"#,##0.00"),"-","△")&amp;"】"))</f>
        <v>【139.70】</v>
      </c>
      <c r="CL6" s="33">
        <f>IF(CL7="",NA(),CL7)</f>
        <v>42.91</v>
      </c>
      <c r="CM6" s="33">
        <f t="shared" ref="CM6:CU6" si="10">IF(CM7="",NA(),CM7)</f>
        <v>43.79</v>
      </c>
      <c r="CN6" s="33">
        <f t="shared" si="10"/>
        <v>38.15</v>
      </c>
      <c r="CO6" s="33">
        <f t="shared" si="10"/>
        <v>36.79</v>
      </c>
      <c r="CP6" s="33">
        <f t="shared" si="10"/>
        <v>35.880000000000003</v>
      </c>
      <c r="CQ6" s="33">
        <f t="shared" si="10"/>
        <v>50.74</v>
      </c>
      <c r="CR6" s="33">
        <f t="shared" si="10"/>
        <v>49.29</v>
      </c>
      <c r="CS6" s="33">
        <f t="shared" si="10"/>
        <v>50.32</v>
      </c>
      <c r="CT6" s="33">
        <f t="shared" si="10"/>
        <v>49.89</v>
      </c>
      <c r="CU6" s="33">
        <f t="shared" si="10"/>
        <v>49.39</v>
      </c>
      <c r="CV6" s="32" t="str">
        <f>IF(CV7="","",IF(CV7="-","【-】","【"&amp;SUBSTITUTE(TEXT(CV7,"#,##0.00"),"-","△")&amp;"】"))</f>
        <v>【60.01】</v>
      </c>
      <c r="CW6" s="33">
        <f>IF(CW7="",NA(),CW7)</f>
        <v>54.5</v>
      </c>
      <c r="CX6" s="33">
        <f t="shared" ref="CX6:DF6" si="11">IF(CX7="",NA(),CX7)</f>
        <v>56.85</v>
      </c>
      <c r="CY6" s="33">
        <f t="shared" si="11"/>
        <v>63.16</v>
      </c>
      <c r="CZ6" s="33">
        <f t="shared" si="11"/>
        <v>64.62</v>
      </c>
      <c r="DA6" s="33">
        <f t="shared" si="11"/>
        <v>67.31</v>
      </c>
      <c r="DB6" s="33">
        <f t="shared" si="11"/>
        <v>85.1</v>
      </c>
      <c r="DC6" s="33">
        <f t="shared" si="11"/>
        <v>84.31</v>
      </c>
      <c r="DD6" s="33">
        <f t="shared" si="11"/>
        <v>84.57</v>
      </c>
      <c r="DE6" s="33">
        <f t="shared" si="11"/>
        <v>84.73</v>
      </c>
      <c r="DF6" s="33">
        <f t="shared" si="11"/>
        <v>83.96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0.01</v>
      </c>
      <c r="EE6" s="32">
        <f t="shared" ref="EE6:EM6" si="14">IF(EE7="",NA(),EE7)</f>
        <v>0</v>
      </c>
      <c r="EF6" s="32">
        <f t="shared" si="14"/>
        <v>0</v>
      </c>
      <c r="EG6" s="32">
        <f t="shared" si="14"/>
        <v>0</v>
      </c>
      <c r="EH6" s="33">
        <f t="shared" si="14"/>
        <v>0.99</v>
      </c>
      <c r="EI6" s="33">
        <f t="shared" si="14"/>
        <v>0.09</v>
      </c>
      <c r="EJ6" s="33">
        <f t="shared" si="14"/>
        <v>7.0000000000000007E-2</v>
      </c>
      <c r="EK6" s="33">
        <f t="shared" si="14"/>
        <v>0.14000000000000001</v>
      </c>
      <c r="EL6" s="33">
        <f t="shared" si="14"/>
        <v>0.03</v>
      </c>
      <c r="EM6" s="33">
        <f t="shared" si="14"/>
        <v>0.15</v>
      </c>
      <c r="EN6" s="32" t="str">
        <f>IF(EN7="","",IF(EN7="-","【-】","【"&amp;SUBSTITUTE(TEXT(EN7,"#,##0.00"),"-","△")&amp;"】"))</f>
        <v>【0.23】</v>
      </c>
    </row>
    <row r="7" spans="1:144" s="34" customFormat="1">
      <c r="A7" s="26"/>
      <c r="B7" s="35">
        <v>2015</v>
      </c>
      <c r="C7" s="35">
        <v>52159</v>
      </c>
      <c r="D7" s="35">
        <v>47</v>
      </c>
      <c r="E7" s="35">
        <v>17</v>
      </c>
      <c r="F7" s="35">
        <v>1</v>
      </c>
      <c r="G7" s="35">
        <v>0</v>
      </c>
      <c r="H7" s="35" t="s">
        <v>96</v>
      </c>
      <c r="I7" s="35" t="s">
        <v>97</v>
      </c>
      <c r="J7" s="35" t="s">
        <v>98</v>
      </c>
      <c r="K7" s="35" t="s">
        <v>99</v>
      </c>
      <c r="L7" s="35" t="s">
        <v>100</v>
      </c>
      <c r="M7" s="36" t="s">
        <v>101</v>
      </c>
      <c r="N7" s="36" t="s">
        <v>102</v>
      </c>
      <c r="O7" s="36">
        <v>36.53</v>
      </c>
      <c r="P7" s="36">
        <v>77.31</v>
      </c>
      <c r="Q7" s="36">
        <v>2700</v>
      </c>
      <c r="R7" s="36">
        <v>28090</v>
      </c>
      <c r="S7" s="36">
        <v>1093.56</v>
      </c>
      <c r="T7" s="36">
        <v>25.69</v>
      </c>
      <c r="U7" s="36">
        <v>10169</v>
      </c>
      <c r="V7" s="36">
        <v>4.7300000000000004</v>
      </c>
      <c r="W7" s="36">
        <v>2149.89</v>
      </c>
      <c r="X7" s="36">
        <v>47.59</v>
      </c>
      <c r="Y7" s="36">
        <v>47.83</v>
      </c>
      <c r="Z7" s="36">
        <v>48.33</v>
      </c>
      <c r="AA7" s="36">
        <v>50.7</v>
      </c>
      <c r="AB7" s="36">
        <v>50.41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2981.77</v>
      </c>
      <c r="BF7" s="36">
        <v>2687.23</v>
      </c>
      <c r="BG7" s="36">
        <v>2542.0300000000002</v>
      </c>
      <c r="BH7" s="36">
        <v>2506.12</v>
      </c>
      <c r="BI7" s="36">
        <v>3611.47</v>
      </c>
      <c r="BJ7" s="36">
        <v>1365.62</v>
      </c>
      <c r="BK7" s="36">
        <v>1309.43</v>
      </c>
      <c r="BL7" s="36">
        <v>1306.92</v>
      </c>
      <c r="BM7" s="36">
        <v>1203.71</v>
      </c>
      <c r="BN7" s="36">
        <v>1162.3599999999999</v>
      </c>
      <c r="BO7" s="36">
        <v>763.62</v>
      </c>
      <c r="BP7" s="36">
        <v>30.36</v>
      </c>
      <c r="BQ7" s="36">
        <v>32.380000000000003</v>
      </c>
      <c r="BR7" s="36">
        <v>34.56</v>
      </c>
      <c r="BS7" s="36">
        <v>35.39</v>
      </c>
      <c r="BT7" s="36">
        <v>31.64</v>
      </c>
      <c r="BU7" s="36">
        <v>65.98</v>
      </c>
      <c r="BV7" s="36">
        <v>67.59</v>
      </c>
      <c r="BW7" s="36">
        <v>68.510000000000005</v>
      </c>
      <c r="BX7" s="36">
        <v>69.739999999999995</v>
      </c>
      <c r="BY7" s="36">
        <v>68.209999999999994</v>
      </c>
      <c r="BZ7" s="36">
        <v>98.53</v>
      </c>
      <c r="CA7" s="36">
        <v>460.25</v>
      </c>
      <c r="CB7" s="36">
        <v>436.53</v>
      </c>
      <c r="CC7" s="36">
        <v>416.22</v>
      </c>
      <c r="CD7" s="36">
        <v>426.33</v>
      </c>
      <c r="CE7" s="36">
        <v>478.91</v>
      </c>
      <c r="CF7" s="36">
        <v>258.83</v>
      </c>
      <c r="CG7" s="36">
        <v>251.88</v>
      </c>
      <c r="CH7" s="36">
        <v>247.43</v>
      </c>
      <c r="CI7" s="36">
        <v>248.89</v>
      </c>
      <c r="CJ7" s="36">
        <v>250.84</v>
      </c>
      <c r="CK7" s="36">
        <v>139.69999999999999</v>
      </c>
      <c r="CL7" s="36">
        <v>42.91</v>
      </c>
      <c r="CM7" s="36">
        <v>43.79</v>
      </c>
      <c r="CN7" s="36">
        <v>38.15</v>
      </c>
      <c r="CO7" s="36">
        <v>36.79</v>
      </c>
      <c r="CP7" s="36">
        <v>35.880000000000003</v>
      </c>
      <c r="CQ7" s="36">
        <v>50.74</v>
      </c>
      <c r="CR7" s="36">
        <v>49.29</v>
      </c>
      <c r="CS7" s="36">
        <v>50.32</v>
      </c>
      <c r="CT7" s="36">
        <v>49.89</v>
      </c>
      <c r="CU7" s="36">
        <v>49.39</v>
      </c>
      <c r="CV7" s="36">
        <v>60.01</v>
      </c>
      <c r="CW7" s="36">
        <v>54.5</v>
      </c>
      <c r="CX7" s="36">
        <v>56.85</v>
      </c>
      <c r="CY7" s="36">
        <v>63.16</v>
      </c>
      <c r="CZ7" s="36">
        <v>64.62</v>
      </c>
      <c r="DA7" s="36">
        <v>67.31</v>
      </c>
      <c r="DB7" s="36">
        <v>85.1</v>
      </c>
      <c r="DC7" s="36">
        <v>84.31</v>
      </c>
      <c r="DD7" s="36">
        <v>84.57</v>
      </c>
      <c r="DE7" s="36">
        <v>84.73</v>
      </c>
      <c r="DF7" s="36">
        <v>83.96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0.01</v>
      </c>
      <c r="EE7" s="36">
        <v>0</v>
      </c>
      <c r="EF7" s="36">
        <v>0</v>
      </c>
      <c r="EG7" s="36">
        <v>0</v>
      </c>
      <c r="EH7" s="36">
        <v>0.99</v>
      </c>
      <c r="EI7" s="36">
        <v>0.09</v>
      </c>
      <c r="EJ7" s="36">
        <v>7.0000000000000007E-2</v>
      </c>
      <c r="EK7" s="36">
        <v>0.14000000000000001</v>
      </c>
      <c r="EL7" s="36">
        <v>0.03</v>
      </c>
      <c r="EM7" s="36">
        <v>0.15</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H27経営比較分析表（公共下水道事業）</dc:title>
  <cp:lastModifiedBy> </cp:lastModifiedBy>
  <dcterms:created xsi:type="dcterms:W3CDTF">2017-02-08T02:45:06Z</dcterms:created>
  <dcterms:modified xsi:type="dcterms:W3CDTF">2017-02-22T01:22:45Z</dcterms:modified>
</cp:coreProperties>
</file>