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9wJbXG8n6fj0wX7aQrKD0SJGGRDKA/EAVxpqUMg4b5ZYYQkaQXvgBfObnJD26GD/BVj025h8rPQo1GKqknx7w==" workbookSaltValue="FDCOU0mRgWPaqEPV06DY6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<sst xmlns="http://schemas.openxmlformats.org/spreadsheetml/2006/main" xmlns:r="http://schemas.openxmlformats.org/officeDocument/2006/relationships" count="114" uniqueCount="114">
  <si>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</si>
  <si>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</si>
  <si>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</si>
  <si>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</si>
  <si>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</si>
  <si>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</si>
  <si>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</si>
  <si>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</si>
  <si>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</si>
  <si>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</si>
  <si>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</si>
  <si>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</si>
  <si>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</si>
  <si>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</si>
  <si>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</si>
  <si>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</si>
  <si>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</si>
  <si>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</si>
  <si>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</si>
  <si>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</si>
  <si>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</si>
  <si>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</si>
  <si>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</si>
  <si>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</si>
  <si>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</si>
  <si>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</si>
  <si>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</si>
  <si>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</si>
  <si>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</si>
  <si>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</si>
  <si>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</si>
  <si>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</si>
  <si>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</si>
  <si>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t>個別排水処理</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</si>
  <si>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</si>
  <si>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</si>
  <si>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</si>
  <si>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</si>
  <si>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</si>
  <si>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</si>
  <si>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</si>
  <si>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</si>
  <si>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</si>
  <si>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</si>
  <si>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</si>
  <si>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</si>
  <si>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</si>
  <si>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</si>
  <si>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</si>
  <si>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</si>
  <si>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</si>
  <si>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</si>
  <si>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</si>
  <si>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</si>
  <si>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</si>
  <si>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</si>
  <si>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</si>
  <si>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</si>
  <si>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</si>
  <si>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</si>
  <si>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</si>
  <si>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</si>
  <si>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</si>
  <si>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</si>
  <si>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</si>
  <si>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</si>
  <si>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</si>
  <si>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</si>
  <si>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</si>
  <si>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</si>
  <si>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</si>
  <si>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</si>
  <si>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</si>
  <si>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</si>
  <si>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</si>
  <si>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</si>
  <si>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</si>
  <si>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</si>
  <si>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</si>
  <si>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</si>
  <si>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</si>
  <si>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</si>
  <si>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</si>
  <si>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</si>
  <si>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L2</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</si>
  <si>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</si>
  <si>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</si>
  <si>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</si>
  <si>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</si>
  <si>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</si>
  <si>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</si>
  <si>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</si>
  <si>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</si>
  <si>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</si>
  <si>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</si>
  <si>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</si>
  <si>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</si>
  <si>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秋田県　仙北市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</si>
  <si>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</si>
  <si>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</si>
  <si>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</si>
  <si>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</si>
  <si>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</si>
  <si>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</si>
  <si>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</si>
  <si>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</si>
  <si>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</si>
  <si>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</si>
  <si>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</si>
  <si>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</si>
  <si>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</si>
  <si>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施設整備は終了しており加入者の増加が想定されていないことから、人口減少に伴い事業規模は縮小していくものと考える。しかしながら、収益の大部分を一般会計からの繰入に依存している状態である。
　維持管理費の大部分は浄化槽の管理委託費であり大規模な経費削減は困難であることから、更なる料金改定の必要性について適宜検討し、収支状況の改善を図る。</t>
    <rPh sb="136" eb="137">
      <t>サラ</t>
    </rPh>
    <rPh sb="141" eb="143">
      <t>カイテイ</t>
    </rPh>
    <rPh sb="144" eb="147">
      <t>ヒツヨウセイ</t>
    </rPh>
    <rPh sb="151" eb="155">
      <t>テキギケントウ</t>
    </rPh>
    <phoneticPr fontId="1"/>
  </si>
  <si>
    <t>①経常収支比率：修繕料の増等があった一方で、他会計補助金の増等により収益が増加し19.31ポイントの改善となった。
②累積欠損金比率：引き続き累積欠損金は発生していない。
③流動比率：引き続き増加しているものの依然として類似団体平均を大きく下回っているため、現金預金等キャッシュの確保に留意する必要がある。
④企業債残高対事業規模比率：企業債償還はすべて一般会計からの繰入により賄われており、比率はゼロとなっている。
⑤経費回収率：使用料収益の微減、修繕費の増により4.26ポイントの減となった。依然として類似団体平均を下回っているため、費用縮減と合わせて更なる料金改定の必要性について適宜検討する。
⑥汚水処理原価：引き続き類似団体平均を大きく上回っている。汚水処理費の大部分は浄化槽の管理委託費であることから大規模な削減は困難だが、可能な限り経費節減に努めていく。
⑦施設利用率：類似団体平均を上回っており、適切な水準の施設利用が行われているものと考える。
⑧水洗化率：引き続き100%となっており、適切な汚水処理が行われている。</t>
    <rPh sb="8" eb="10">
      <t>シュウゼン</t>
    </rPh>
    <rPh sb="10" eb="11">
      <t>リョウ</t>
    </rPh>
    <rPh sb="12" eb="13">
      <t>ゾウ</t>
    </rPh>
    <rPh sb="13" eb="14">
      <t>トウ</t>
    </rPh>
    <rPh sb="18" eb="20">
      <t>イッポウ</t>
    </rPh>
    <rPh sb="22" eb="25">
      <t>タカイケイ</t>
    </rPh>
    <rPh sb="25" eb="28">
      <t>ホジョキン</t>
    </rPh>
    <rPh sb="29" eb="30">
      <t>ゾウ</t>
    </rPh>
    <rPh sb="30" eb="31">
      <t>トウ</t>
    </rPh>
    <rPh sb="34" eb="36">
      <t>シュウエキ</t>
    </rPh>
    <rPh sb="37" eb="39">
      <t>ゾウカ</t>
    </rPh>
    <rPh sb="50" eb="52">
      <t>カイゼン</t>
    </rPh>
    <rPh sb="92" eb="93">
      <t>ヒ</t>
    </rPh>
    <rPh sb="94" eb="95">
      <t>ツヅ</t>
    </rPh>
    <rPh sb="96" eb="98">
      <t>ゾウカ</t>
    </rPh>
    <rPh sb="130" eb="131">
      <t>キン</t>
    </rPh>
    <rPh sb="216" eb="219">
      <t>シヨウリョウ</t>
    </rPh>
    <rPh sb="219" eb="221">
      <t>シュウエキ</t>
    </rPh>
    <rPh sb="222" eb="224">
      <t>ビゲン</t>
    </rPh>
    <rPh sb="225" eb="228">
      <t>シュウゼンヒ</t>
    </rPh>
    <rPh sb="229" eb="230">
      <t>ゾウ</t>
    </rPh>
    <rPh sb="242" eb="243">
      <t>ゲン</t>
    </rPh>
    <rPh sb="248" eb="250">
      <t>イゼン</t>
    </rPh>
    <rPh sb="269" eb="273">
      <t>ヒヨウシュクゲン</t>
    </rPh>
    <rPh sb="274" eb="275">
      <t>ア</t>
    </rPh>
    <rPh sb="278" eb="279">
      <t>サラ</t>
    </rPh>
    <rPh sb="283" eb="285">
      <t>カイテイ</t>
    </rPh>
    <rPh sb="286" eb="289">
      <t>ヒツヨウセイ</t>
    </rPh>
    <rPh sb="293" eb="295">
      <t>テキギ</t>
    </rPh>
    <rPh sb="368" eb="370">
      <t>カノウ</t>
    </rPh>
    <rPh sb="371" eb="372">
      <t>カギ</t>
    </rPh>
    <phoneticPr fontId="1"/>
  </si>
  <si>
    <t>　平成10年より供用を開始しており、有形固定資産減価償却率は令和５年度決算より類似団体平均を上回っている。
　現在大規模な設備更新は予定していないため、今後も適切な維持管理による機能の保全に努めていく。</t>
    <rPh sb="18" eb="20">
      <t>ユウケイ</t>
    </rPh>
    <rPh sb="20" eb="24">
      <t>コテイシサン</t>
    </rPh>
    <rPh sb="24" eb="26">
      <t>ゲンカ</t>
    </rPh>
    <rPh sb="26" eb="29">
      <t>ショウキャクリツ</t>
    </rPh>
    <rPh sb="30" eb="32">
      <t>レイワ</t>
    </rPh>
    <rPh sb="33" eb="35">
      <t>ネンド</t>
    </rPh>
    <rPh sb="35" eb="37">
      <t>ケッサン</t>
    </rPh>
    <rPh sb="39" eb="41">
      <t>ルイジ</t>
    </rPh>
    <rPh sb="41" eb="43">
      <t>ダンタイ</t>
    </rPh>
    <rPh sb="43" eb="45">
      <t>ヘイキン</t>
    </rPh>
    <rPh sb="46" eb="47">
      <t>ウエ</t>
    </rPh>
    <rPh sb="55" eb="57">
      <t>ゲンザイ</t>
    </rPh>
    <rPh sb="57" eb="60">
      <t>ダイキボ</t>
    </rPh>
    <rPh sb="61" eb="63">
      <t>セツビ</t>
    </rPh>
    <rPh sb="63" eb="65">
      <t>コウシン</t>
    </rPh>
    <rPh sb="66" eb="68">
      <t>ヨテイ</t>
    </rPh>
    <rPh sb="76" eb="78">
      <t>コンゴ</t>
    </rPh>
    <rPh sb="79" eb="81">
      <t>テキセツ</t>
    </rPh>
    <rPh sb="82" eb="84">
      <t>イジ</t>
    </rPh>
    <rPh sb="84" eb="86">
      <t>カンリ</t>
    </rPh>
    <rPh sb="89" eb="91">
      <t>キノウ</t>
    </rPh>
    <rPh sb="92" eb="94">
      <t>ホゼン</t>
    </rPh>
    <rPh sb="95" eb="96">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</si>
</sst>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76.47</c:v>
                </c:pt>
                <c:pt idx="1">
                  <c:v>70.59</c:v>
                </c:pt>
                <c:pt idx="2">
                  <c:v>70.59</c:v>
                </c:pt>
                <c:pt idx="3">
                  <c:v>70.59</c:v>
                </c:pt>
                <c:pt idx="4">
                  <c:v>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46.36</c:v>
                </c:pt>
                <c:pt idx="1">
                  <c:v>46.45</c:v>
                </c:pt>
                <c:pt idx="2">
                  <c:v>45.36</c:v>
                </c:pt>
                <c:pt idx="3">
                  <c:v>45.93</c:v>
                </c:pt>
                <c:pt idx="4">
                  <c:v>44.52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83.08</c:v>
                </c:pt>
                <c:pt idx="1">
                  <c:v>82.61</c:v>
                </c:pt>
                <c:pt idx="2">
                  <c:v>82.21</c:v>
                </c:pt>
                <c:pt idx="3">
                  <c:v>82.98</c:v>
                </c:pt>
                <c:pt idx="4">
                  <c:v>82.9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121.07</c:v>
                </c:pt>
                <c:pt idx="1">
                  <c:v>109.51</c:v>
                </c:pt>
                <c:pt idx="2">
                  <c:v>124.19</c:v>
                </c:pt>
                <c:pt idx="3">
                  <c:v>118.45</c:v>
                </c:pt>
                <c:pt idx="4">
                  <c:v>137.76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96.14</c:v>
                </c:pt>
                <c:pt idx="1">
                  <c:v>95.6</c:v>
                </c:pt>
                <c:pt idx="2">
                  <c:v>93.57</c:v>
                </c:pt>
                <c:pt idx="3">
                  <c:v>96.48</c:v>
                </c:pt>
                <c:pt idx="4">
                  <c:v>100.84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10.7</c:v>
                </c:pt>
                <c:pt idx="1">
                  <c:v>21.4</c:v>
                </c:pt>
                <c:pt idx="2">
                  <c:v>32.1</c:v>
                </c:pt>
                <c:pt idx="3">
                  <c:v>42.79</c:v>
                </c:pt>
                <c:pt idx="4">
                  <c:v>53.49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33.75</c:v>
                </c:pt>
                <c:pt idx="1">
                  <c:v>36.21</c:v>
                </c:pt>
                <c:pt idx="2">
                  <c:v>39.69</c:v>
                </c:pt>
                <c:pt idx="3">
                  <c:v>39.700000000000003</c:v>
                </c:pt>
                <c:pt idx="4">
                  <c:v>39.79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237</c:v>
                </c:pt>
                <c:pt idx="1">
                  <c:v>257.23</c:v>
                </c:pt>
                <c:pt idx="2">
                  <c:v>293.54000000000002</c:v>
                </c:pt>
                <c:pt idx="3">
                  <c:v>224.6</c:v>
                </c:pt>
                <c:pt idx="4">
                  <c:v>135.16999999999999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50.03</c:v>
                </c:pt>
                <c:pt idx="1">
                  <c:v>49.78</c:v>
                </c:pt>
                <c:pt idx="2">
                  <c:v>43.1</c:v>
                </c:pt>
                <c:pt idx="3">
                  <c:v>54.08</c:v>
                </c:pt>
                <c:pt idx="4">
                  <c:v>75.040000000000006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135.35</c:v>
                </c:pt>
                <c:pt idx="1">
                  <c:v>150.91999999999999</c:v>
                </c:pt>
                <c:pt idx="2">
                  <c:v>151.72</c:v>
                </c:pt>
                <c:pt idx="3">
                  <c:v>132.16</c:v>
                </c:pt>
                <c:pt idx="4">
                  <c:v>113.41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782.91</c:v>
                </c:pt>
                <c:pt idx="1">
                  <c:v>783.21</c:v>
                </c:pt>
                <c:pt idx="2">
                  <c:v>902.04</c:v>
                </c:pt>
                <c:pt idx="3">
                  <c:v>992.16</c:v>
                </c:pt>
                <c:pt idx="4">
                  <c:v>950.64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44.04</c:v>
                </c:pt>
                <c:pt idx="1">
                  <c:v>43.01</c:v>
                </c:pt>
                <c:pt idx="2">
                  <c:v>39.35</c:v>
                </c:pt>
                <c:pt idx="3">
                  <c:v>34.76</c:v>
                </c:pt>
                <c:pt idx="4">
                  <c:v>30.5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49.38</c:v>
                </c:pt>
                <c:pt idx="1">
                  <c:v>48.53</c:v>
                </c:pt>
                <c:pt idx="2">
                  <c:v>46.11</c:v>
                </c:pt>
                <c:pt idx="3">
                  <c:v>45.55</c:v>
                </c:pt>
                <c:pt idx="4">
                  <c:v>38.549999999999997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421.15</c:v>
                </c:pt>
                <c:pt idx="1">
                  <c:v>454.15</c:v>
                </c:pt>
                <c:pt idx="2">
                  <c:v>517.44000000000005</c:v>
                </c:pt>
                <c:pt idx="3">
                  <c:v>628.36</c:v>
                </c:pt>
                <c:pt idx="4">
                  <c:v>742.73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316.97000000000003</c:v>
                </c:pt>
                <c:pt idx="1">
                  <c:v>326.17</c:v>
                </c:pt>
                <c:pt idx="2">
                  <c:v>336.93</c:v>
                </c:pt>
                <c:pt idx="3">
                  <c:v>331.17</c:v>
                </c:pt>
                <c:pt idx="4">
                  <c:v>391.34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【144.34】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【114.26】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【876.32】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【82.62】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【45.56】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【390.09】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【39.48】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秋田県　仙北市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個別排水処理</v>
      </c>
      <c r="Q8" s="6"/>
      <c r="R8" s="6"/>
      <c r="S8" s="6"/>
      <c r="T8" s="6"/>
      <c r="U8" s="6"/>
      <c r="V8" s="6"/>
      <c r="W8" s="6" t="str">
        <f>データ!L6</f>
        <v>L2</v>
      </c>
      <c r="X8" s="6"/>
      <c r="Y8" s="6"/>
      <c r="Z8" s="6"/>
      <c r="AA8" s="6"/>
      <c r="AB8" s="6"/>
      <c r="AC8" s="6"/>
      <c r="AD8" s="20" t="str">
        <f>データ!$M$6</f>
        <v>非設置</v>
      </c>
      <c r="AE8" s="20"/>
      <c r="AF8" s="20"/>
      <c r="AG8" s="20"/>
      <c r="AH8" s="20"/>
      <c r="AI8" s="20"/>
      <c r="AJ8" s="20"/>
      <c r="AK8" s="3"/>
      <c r="AL8" s="21">
        <f>データ!S6</f>
        <v>22859</v>
      </c>
      <c r="AM8" s="21"/>
      <c r="AN8" s="21"/>
      <c r="AO8" s="21"/>
      <c r="AP8" s="21"/>
      <c r="AQ8" s="21"/>
      <c r="AR8" s="21"/>
      <c r="AS8" s="21"/>
      <c r="AT8" s="7">
        <f>データ!T6</f>
        <v>1093.56</v>
      </c>
      <c r="AU8" s="7"/>
      <c r="AV8" s="7"/>
      <c r="AW8" s="7"/>
      <c r="AX8" s="7"/>
      <c r="AY8" s="7"/>
      <c r="AZ8" s="7"/>
      <c r="BA8" s="7"/>
      <c r="BB8" s="7">
        <f>データ!U6</f>
        <v>20.9</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-20.95</v>
      </c>
      <c r="J10" s="7"/>
      <c r="K10" s="7"/>
      <c r="L10" s="7"/>
      <c r="M10" s="7"/>
      <c r="N10" s="7"/>
      <c r="O10" s="7"/>
      <c r="P10" s="7">
        <f>データ!P6</f>
        <v>0.13</v>
      </c>
      <c r="Q10" s="7"/>
      <c r="R10" s="7"/>
      <c r="S10" s="7"/>
      <c r="T10" s="7"/>
      <c r="U10" s="7"/>
      <c r="V10" s="7"/>
      <c r="W10" s="7">
        <f>データ!Q6</f>
        <v>100</v>
      </c>
      <c r="X10" s="7"/>
      <c r="Y10" s="7"/>
      <c r="Z10" s="7"/>
      <c r="AA10" s="7"/>
      <c r="AB10" s="7"/>
      <c r="AC10" s="7"/>
      <c r="AD10" s="21">
        <f>データ!R6</f>
        <v>3850</v>
      </c>
      <c r="AE10" s="21"/>
      <c r="AF10" s="21"/>
      <c r="AG10" s="21"/>
      <c r="AH10" s="21"/>
      <c r="AI10" s="21"/>
      <c r="AJ10" s="21"/>
      <c r="AK10" s="2"/>
      <c r="AL10" s="21">
        <f>データ!V6</f>
        <v>30</v>
      </c>
      <c r="AM10" s="21"/>
      <c r="AN10" s="21"/>
      <c r="AO10" s="21"/>
      <c r="AP10" s="21"/>
      <c r="AQ10" s="21"/>
      <c r="AR10" s="21"/>
      <c r="AS10" s="21"/>
      <c r="AT10" s="7">
        <f>データ!W6</f>
        <v>1.e-002</v>
      </c>
      <c r="AU10" s="7"/>
      <c r="AV10" s="7"/>
      <c r="AW10" s="7"/>
      <c r="AX10" s="7"/>
      <c r="AY10" s="7"/>
      <c r="AZ10" s="7"/>
      <c r="BA10" s="7"/>
      <c r="BB10" s="7">
        <f>データ!X6</f>
        <v>3000</v>
      </c>
      <c r="BC10" s="7"/>
      <c r="BD10" s="7"/>
      <c r="BE10" s="7"/>
      <c r="BF10" s="7"/>
      <c r="BG10" s="7"/>
      <c r="BH10" s="7"/>
      <c r="BI10" s="7"/>
      <c r="BJ10" s="2"/>
      <c r="BK10" s="2"/>
      <c r="BL10" s="29" t="s">
        <v>38</v>
      </c>
      <c r="BM10" s="39"/>
      <c r="BN10" s="46" t="s">
        <v>40</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32</v>
      </c>
      <c r="M84" s="12" t="s">
        <v>36</v>
      </c>
      <c r="N84" s="12" t="s">
        <v>54</v>
      </c>
      <c r="O84" s="12" t="s">
        <v>56</v>
      </c>
    </row>
    <row r="85" spans="1:78" hidden="1">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rKOjo0q401dwAyoNoGK7ERyK7GddLRtkkHHA7cjOskTYTBGDbOetpazTuG0icRm0Px4qLrk2T35IkC9CTtb1Vw==" saltValue="gwtGnfhgB2BB/U+oo3O+v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60</v>
      </c>
      <c r="D3" s="58" t="s">
        <v>39</v>
      </c>
      <c r="E3" s="58" t="s">
        <v>4</v>
      </c>
      <c r="F3" s="58" t="s">
        <v>3</v>
      </c>
      <c r="G3" s="58" t="s">
        <v>24</v>
      </c>
      <c r="H3" s="64" t="s">
        <v>61</v>
      </c>
      <c r="I3" s="67"/>
      <c r="J3" s="67"/>
      <c r="K3" s="67"/>
      <c r="L3" s="67"/>
      <c r="M3" s="67"/>
      <c r="N3" s="67"/>
      <c r="O3" s="67"/>
      <c r="P3" s="67"/>
      <c r="Q3" s="67"/>
      <c r="R3" s="67"/>
      <c r="S3" s="67"/>
      <c r="T3" s="67"/>
      <c r="U3" s="67"/>
      <c r="V3" s="67"/>
      <c r="W3" s="67"/>
      <c r="X3" s="72"/>
      <c r="Y3" s="75"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53</v>
      </c>
      <c r="Z4" s="76"/>
      <c r="AA4" s="76"/>
      <c r="AB4" s="76"/>
      <c r="AC4" s="76"/>
      <c r="AD4" s="76"/>
      <c r="AE4" s="76"/>
      <c r="AF4" s="76"/>
      <c r="AG4" s="76"/>
      <c r="AH4" s="76"/>
      <c r="AI4" s="76"/>
      <c r="AJ4" s="76" t="s">
        <v>47</v>
      </c>
      <c r="AK4" s="76"/>
      <c r="AL4" s="76"/>
      <c r="AM4" s="76"/>
      <c r="AN4" s="76"/>
      <c r="AO4" s="76"/>
      <c r="AP4" s="76"/>
      <c r="AQ4" s="76"/>
      <c r="AR4" s="76"/>
      <c r="AS4" s="76"/>
      <c r="AT4" s="76"/>
      <c r="AU4" s="76" t="s">
        <v>27</v>
      </c>
      <c r="AV4" s="76"/>
      <c r="AW4" s="76"/>
      <c r="AX4" s="76"/>
      <c r="AY4" s="76"/>
      <c r="AZ4" s="76"/>
      <c r="BA4" s="76"/>
      <c r="BB4" s="76"/>
      <c r="BC4" s="76"/>
      <c r="BD4" s="76"/>
      <c r="BE4" s="76"/>
      <c r="BF4" s="76" t="s">
        <v>64</v>
      </c>
      <c r="BG4" s="76"/>
      <c r="BH4" s="76"/>
      <c r="BI4" s="76"/>
      <c r="BJ4" s="76"/>
      <c r="BK4" s="76"/>
      <c r="BL4" s="76"/>
      <c r="BM4" s="76"/>
      <c r="BN4" s="76"/>
      <c r="BO4" s="76"/>
      <c r="BP4" s="76"/>
      <c r="BQ4" s="76" t="s">
        <v>14</v>
      </c>
      <c r="BR4" s="76"/>
      <c r="BS4" s="76"/>
      <c r="BT4" s="76"/>
      <c r="BU4" s="76"/>
      <c r="BV4" s="76"/>
      <c r="BW4" s="76"/>
      <c r="BX4" s="76"/>
      <c r="BY4" s="76"/>
      <c r="BZ4" s="76"/>
      <c r="CA4" s="76"/>
      <c r="CB4" s="76" t="s">
        <v>63</v>
      </c>
      <c r="CC4" s="76"/>
      <c r="CD4" s="76"/>
      <c r="CE4" s="76"/>
      <c r="CF4" s="76"/>
      <c r="CG4" s="76"/>
      <c r="CH4" s="76"/>
      <c r="CI4" s="76"/>
      <c r="CJ4" s="76"/>
      <c r="CK4" s="76"/>
      <c r="CL4" s="76"/>
      <c r="CM4" s="76" t="s">
        <v>1</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5</v>
      </c>
      <c r="N5" s="66" t="s">
        <v>74</v>
      </c>
      <c r="O5" s="66" t="s">
        <v>75</v>
      </c>
      <c r="P5" s="66" t="s">
        <v>76</v>
      </c>
      <c r="Q5" s="66" t="s">
        <v>77</v>
      </c>
      <c r="R5" s="66" t="s">
        <v>78</v>
      </c>
      <c r="S5" s="66" t="s">
        <v>79</v>
      </c>
      <c r="T5" s="66" t="s">
        <v>80</v>
      </c>
      <c r="U5" s="66" t="s">
        <v>0</v>
      </c>
      <c r="V5" s="66" t="s">
        <v>81</v>
      </c>
      <c r="W5" s="66" t="s">
        <v>82</v>
      </c>
      <c r="X5" s="66" t="s">
        <v>83</v>
      </c>
      <c r="Y5" s="66" t="s">
        <v>85</v>
      </c>
      <c r="Z5" s="66" t="s">
        <v>86</v>
      </c>
      <c r="AA5" s="66" t="s">
        <v>87</v>
      </c>
      <c r="AB5" s="66" t="s">
        <v>88</v>
      </c>
      <c r="AC5" s="66" t="s">
        <v>89</v>
      </c>
      <c r="AD5" s="66" t="s">
        <v>91</v>
      </c>
      <c r="AE5" s="66" t="s">
        <v>92</v>
      </c>
      <c r="AF5" s="66" t="s">
        <v>93</v>
      </c>
      <c r="AG5" s="66" t="s">
        <v>94</v>
      </c>
      <c r="AH5" s="66" t="s">
        <v>95</v>
      </c>
      <c r="AI5" s="66" t="s">
        <v>46</v>
      </c>
      <c r="AJ5" s="66" t="s">
        <v>85</v>
      </c>
      <c r="AK5" s="66" t="s">
        <v>86</v>
      </c>
      <c r="AL5" s="66" t="s">
        <v>87</v>
      </c>
      <c r="AM5" s="66" t="s">
        <v>88</v>
      </c>
      <c r="AN5" s="66" t="s">
        <v>89</v>
      </c>
      <c r="AO5" s="66" t="s">
        <v>91</v>
      </c>
      <c r="AP5" s="66" t="s">
        <v>92</v>
      </c>
      <c r="AQ5" s="66" t="s">
        <v>93</v>
      </c>
      <c r="AR5" s="66" t="s">
        <v>94</v>
      </c>
      <c r="AS5" s="66" t="s">
        <v>95</v>
      </c>
      <c r="AT5" s="66" t="s">
        <v>90</v>
      </c>
      <c r="AU5" s="66" t="s">
        <v>85</v>
      </c>
      <c r="AV5" s="66" t="s">
        <v>86</v>
      </c>
      <c r="AW5" s="66" t="s">
        <v>87</v>
      </c>
      <c r="AX5" s="66" t="s">
        <v>88</v>
      </c>
      <c r="AY5" s="66" t="s">
        <v>89</v>
      </c>
      <c r="AZ5" s="66" t="s">
        <v>91</v>
      </c>
      <c r="BA5" s="66" t="s">
        <v>92</v>
      </c>
      <c r="BB5" s="66" t="s">
        <v>93</v>
      </c>
      <c r="BC5" s="66" t="s">
        <v>94</v>
      </c>
      <c r="BD5" s="66" t="s">
        <v>95</v>
      </c>
      <c r="BE5" s="66" t="s">
        <v>90</v>
      </c>
      <c r="BF5" s="66" t="s">
        <v>85</v>
      </c>
      <c r="BG5" s="66" t="s">
        <v>86</v>
      </c>
      <c r="BH5" s="66" t="s">
        <v>87</v>
      </c>
      <c r="BI5" s="66" t="s">
        <v>88</v>
      </c>
      <c r="BJ5" s="66" t="s">
        <v>89</v>
      </c>
      <c r="BK5" s="66" t="s">
        <v>91</v>
      </c>
      <c r="BL5" s="66" t="s">
        <v>92</v>
      </c>
      <c r="BM5" s="66" t="s">
        <v>93</v>
      </c>
      <c r="BN5" s="66" t="s">
        <v>94</v>
      </c>
      <c r="BO5" s="66" t="s">
        <v>95</v>
      </c>
      <c r="BP5" s="66" t="s">
        <v>90</v>
      </c>
      <c r="BQ5" s="66" t="s">
        <v>85</v>
      </c>
      <c r="BR5" s="66" t="s">
        <v>86</v>
      </c>
      <c r="BS5" s="66" t="s">
        <v>87</v>
      </c>
      <c r="BT5" s="66" t="s">
        <v>88</v>
      </c>
      <c r="BU5" s="66" t="s">
        <v>89</v>
      </c>
      <c r="BV5" s="66" t="s">
        <v>91</v>
      </c>
      <c r="BW5" s="66" t="s">
        <v>92</v>
      </c>
      <c r="BX5" s="66" t="s">
        <v>93</v>
      </c>
      <c r="BY5" s="66" t="s">
        <v>94</v>
      </c>
      <c r="BZ5" s="66" t="s">
        <v>95</v>
      </c>
      <c r="CA5" s="66" t="s">
        <v>90</v>
      </c>
      <c r="CB5" s="66" t="s">
        <v>85</v>
      </c>
      <c r="CC5" s="66" t="s">
        <v>86</v>
      </c>
      <c r="CD5" s="66" t="s">
        <v>87</v>
      </c>
      <c r="CE5" s="66" t="s">
        <v>88</v>
      </c>
      <c r="CF5" s="66" t="s">
        <v>89</v>
      </c>
      <c r="CG5" s="66" t="s">
        <v>91</v>
      </c>
      <c r="CH5" s="66" t="s">
        <v>92</v>
      </c>
      <c r="CI5" s="66" t="s">
        <v>93</v>
      </c>
      <c r="CJ5" s="66" t="s">
        <v>94</v>
      </c>
      <c r="CK5" s="66" t="s">
        <v>95</v>
      </c>
      <c r="CL5" s="66" t="s">
        <v>90</v>
      </c>
      <c r="CM5" s="66" t="s">
        <v>85</v>
      </c>
      <c r="CN5" s="66" t="s">
        <v>86</v>
      </c>
      <c r="CO5" s="66" t="s">
        <v>87</v>
      </c>
      <c r="CP5" s="66" t="s">
        <v>88</v>
      </c>
      <c r="CQ5" s="66" t="s">
        <v>89</v>
      </c>
      <c r="CR5" s="66" t="s">
        <v>91</v>
      </c>
      <c r="CS5" s="66" t="s">
        <v>92</v>
      </c>
      <c r="CT5" s="66" t="s">
        <v>93</v>
      </c>
      <c r="CU5" s="66" t="s">
        <v>94</v>
      </c>
      <c r="CV5" s="66" t="s">
        <v>95</v>
      </c>
      <c r="CW5" s="66" t="s">
        <v>90</v>
      </c>
      <c r="CX5" s="66" t="s">
        <v>85</v>
      </c>
      <c r="CY5" s="66" t="s">
        <v>86</v>
      </c>
      <c r="CZ5" s="66" t="s">
        <v>87</v>
      </c>
      <c r="DA5" s="66" t="s">
        <v>88</v>
      </c>
      <c r="DB5" s="66" t="s">
        <v>89</v>
      </c>
      <c r="DC5" s="66" t="s">
        <v>91</v>
      </c>
      <c r="DD5" s="66" t="s">
        <v>92</v>
      </c>
      <c r="DE5" s="66" t="s">
        <v>93</v>
      </c>
      <c r="DF5" s="66" t="s">
        <v>94</v>
      </c>
      <c r="DG5" s="66" t="s">
        <v>95</v>
      </c>
      <c r="DH5" s="66" t="s">
        <v>90</v>
      </c>
      <c r="DI5" s="66" t="s">
        <v>85</v>
      </c>
      <c r="DJ5" s="66" t="s">
        <v>86</v>
      </c>
      <c r="DK5" s="66" t="s">
        <v>87</v>
      </c>
      <c r="DL5" s="66" t="s">
        <v>88</v>
      </c>
      <c r="DM5" s="66" t="s">
        <v>89</v>
      </c>
      <c r="DN5" s="66" t="s">
        <v>91</v>
      </c>
      <c r="DO5" s="66" t="s">
        <v>92</v>
      </c>
      <c r="DP5" s="66" t="s">
        <v>93</v>
      </c>
      <c r="DQ5" s="66" t="s">
        <v>94</v>
      </c>
      <c r="DR5" s="66" t="s">
        <v>95</v>
      </c>
      <c r="DS5" s="66" t="s">
        <v>90</v>
      </c>
      <c r="DT5" s="66" t="s">
        <v>85</v>
      </c>
      <c r="DU5" s="66" t="s">
        <v>86</v>
      </c>
      <c r="DV5" s="66" t="s">
        <v>87</v>
      </c>
      <c r="DW5" s="66" t="s">
        <v>88</v>
      </c>
      <c r="DX5" s="66" t="s">
        <v>89</v>
      </c>
      <c r="DY5" s="66" t="s">
        <v>91</v>
      </c>
      <c r="DZ5" s="66" t="s">
        <v>92</v>
      </c>
      <c r="EA5" s="66" t="s">
        <v>93</v>
      </c>
      <c r="EB5" s="66" t="s">
        <v>94</v>
      </c>
      <c r="EC5" s="66" t="s">
        <v>95</v>
      </c>
      <c r="ED5" s="66" t="s">
        <v>90</v>
      </c>
      <c r="EE5" s="66" t="s">
        <v>85</v>
      </c>
      <c r="EF5" s="66" t="s">
        <v>86</v>
      </c>
      <c r="EG5" s="66" t="s">
        <v>87</v>
      </c>
      <c r="EH5" s="66" t="s">
        <v>88</v>
      </c>
      <c r="EI5" s="66" t="s">
        <v>89</v>
      </c>
      <c r="EJ5" s="66" t="s">
        <v>91</v>
      </c>
      <c r="EK5" s="66" t="s">
        <v>92</v>
      </c>
      <c r="EL5" s="66" t="s">
        <v>93</v>
      </c>
      <c r="EM5" s="66" t="s">
        <v>94</v>
      </c>
      <c r="EN5" s="66" t="s">
        <v>95</v>
      </c>
      <c r="EO5" s="66" t="s">
        <v>90</v>
      </c>
    </row>
    <row r="6" spans="1:148" s="55" customFormat="1">
      <c r="A6" s="56" t="s">
        <v>96</v>
      </c>
      <c r="B6" s="61">
        <f t="shared" ref="B6:X6" si="1">B7</f>
        <v>2024</v>
      </c>
      <c r="C6" s="61">
        <f t="shared" si="1"/>
        <v>52159</v>
      </c>
      <c r="D6" s="61">
        <f t="shared" si="1"/>
        <v>46</v>
      </c>
      <c r="E6" s="61">
        <f t="shared" si="1"/>
        <v>18</v>
      </c>
      <c r="F6" s="61">
        <f t="shared" si="1"/>
        <v>1</v>
      </c>
      <c r="G6" s="61">
        <f t="shared" si="1"/>
        <v>0</v>
      </c>
      <c r="H6" s="61" t="str">
        <f t="shared" si="1"/>
        <v>秋田県　仙北市</v>
      </c>
      <c r="I6" s="61" t="str">
        <f t="shared" si="1"/>
        <v>法適用</v>
      </c>
      <c r="J6" s="61" t="str">
        <f t="shared" si="1"/>
        <v>下水道事業</v>
      </c>
      <c r="K6" s="61" t="str">
        <f t="shared" si="1"/>
        <v>個別排水処理</v>
      </c>
      <c r="L6" s="61" t="str">
        <f t="shared" si="1"/>
        <v>L2</v>
      </c>
      <c r="M6" s="61" t="str">
        <f t="shared" si="1"/>
        <v>非設置</v>
      </c>
      <c r="N6" s="69" t="str">
        <f t="shared" si="1"/>
        <v>-</v>
      </c>
      <c r="O6" s="69">
        <f t="shared" si="1"/>
        <v>-20.95</v>
      </c>
      <c r="P6" s="69">
        <f t="shared" si="1"/>
        <v>0.13</v>
      </c>
      <c r="Q6" s="69">
        <f t="shared" si="1"/>
        <v>100</v>
      </c>
      <c r="R6" s="69">
        <f t="shared" si="1"/>
        <v>3850</v>
      </c>
      <c r="S6" s="69">
        <f t="shared" si="1"/>
        <v>22859</v>
      </c>
      <c r="T6" s="69">
        <f t="shared" si="1"/>
        <v>1093.56</v>
      </c>
      <c r="U6" s="69">
        <f t="shared" si="1"/>
        <v>20.9</v>
      </c>
      <c r="V6" s="69">
        <f t="shared" si="1"/>
        <v>30</v>
      </c>
      <c r="W6" s="69">
        <f t="shared" si="1"/>
        <v>1.e-002</v>
      </c>
      <c r="X6" s="69">
        <f t="shared" si="1"/>
        <v>3000</v>
      </c>
      <c r="Y6" s="77">
        <f t="shared" ref="Y6:AH6" si="2">IF(Y7="",NA(),Y7)</f>
        <v>121.07</v>
      </c>
      <c r="Z6" s="77">
        <f t="shared" si="2"/>
        <v>109.51</v>
      </c>
      <c r="AA6" s="77">
        <f t="shared" si="2"/>
        <v>124.19</v>
      </c>
      <c r="AB6" s="77">
        <f t="shared" si="2"/>
        <v>118.45</v>
      </c>
      <c r="AC6" s="77">
        <f t="shared" si="2"/>
        <v>137.76</v>
      </c>
      <c r="AD6" s="77">
        <f t="shared" si="2"/>
        <v>96.14</v>
      </c>
      <c r="AE6" s="77">
        <f t="shared" si="2"/>
        <v>95.6</v>
      </c>
      <c r="AF6" s="77">
        <f t="shared" si="2"/>
        <v>93.57</v>
      </c>
      <c r="AG6" s="77">
        <f t="shared" si="2"/>
        <v>96.48</v>
      </c>
      <c r="AH6" s="77">
        <f t="shared" si="2"/>
        <v>100.84</v>
      </c>
      <c r="AI6" s="69" t="str">
        <f>IF(AI7="","",IF(AI7="-","【-】","【"&amp;SUBSTITUTE(TEXT(AI7,"#,##0.00"),"-","△")&amp;"】"))</f>
        <v>【100.11】</v>
      </c>
      <c r="AJ6" s="69">
        <f t="shared" ref="AJ6:AS6" si="3">IF(AJ7="",NA(),AJ7)</f>
        <v>0</v>
      </c>
      <c r="AK6" s="69">
        <f t="shared" si="3"/>
        <v>0</v>
      </c>
      <c r="AL6" s="69">
        <f t="shared" si="3"/>
        <v>0</v>
      </c>
      <c r="AM6" s="69">
        <f t="shared" si="3"/>
        <v>0</v>
      </c>
      <c r="AN6" s="69">
        <f t="shared" si="3"/>
        <v>0</v>
      </c>
      <c r="AO6" s="77">
        <f t="shared" si="3"/>
        <v>237</v>
      </c>
      <c r="AP6" s="77">
        <f t="shared" si="3"/>
        <v>257.23</v>
      </c>
      <c r="AQ6" s="77">
        <f t="shared" si="3"/>
        <v>293.54000000000002</v>
      </c>
      <c r="AR6" s="77">
        <f t="shared" si="3"/>
        <v>224.6</v>
      </c>
      <c r="AS6" s="77">
        <f t="shared" si="3"/>
        <v>135.16999999999999</v>
      </c>
      <c r="AT6" s="69" t="str">
        <f>IF(AT7="","",IF(AT7="-","【-】","【"&amp;SUBSTITUTE(TEXT(AT7,"#,##0.00"),"-","△")&amp;"】"))</f>
        <v>【144.34】</v>
      </c>
      <c r="AU6" s="77">
        <f t="shared" ref="AU6:BD6" si="4">IF(AU7="",NA(),AU7)</f>
        <v>50.03</v>
      </c>
      <c r="AV6" s="77">
        <f t="shared" si="4"/>
        <v>49.78</v>
      </c>
      <c r="AW6" s="77">
        <f t="shared" si="4"/>
        <v>43.1</v>
      </c>
      <c r="AX6" s="77">
        <f t="shared" si="4"/>
        <v>54.08</v>
      </c>
      <c r="AY6" s="77">
        <f t="shared" si="4"/>
        <v>75.040000000000006</v>
      </c>
      <c r="AZ6" s="77">
        <f t="shared" si="4"/>
        <v>135.35</v>
      </c>
      <c r="BA6" s="77">
        <f t="shared" si="4"/>
        <v>150.91999999999999</v>
      </c>
      <c r="BB6" s="77">
        <f t="shared" si="4"/>
        <v>151.72</v>
      </c>
      <c r="BC6" s="77">
        <f t="shared" si="4"/>
        <v>132.16</v>
      </c>
      <c r="BD6" s="77">
        <f t="shared" si="4"/>
        <v>113.41</v>
      </c>
      <c r="BE6" s="69" t="str">
        <f>IF(BE7="","",IF(BE7="-","【-】","【"&amp;SUBSTITUTE(TEXT(BE7,"#,##0.00"),"-","△")&amp;"】"))</f>
        <v>【114.26】</v>
      </c>
      <c r="BF6" s="69">
        <f t="shared" ref="BF6:BO6" si="5">IF(BF7="",NA(),BF7)</f>
        <v>0</v>
      </c>
      <c r="BG6" s="69">
        <f t="shared" si="5"/>
        <v>0</v>
      </c>
      <c r="BH6" s="69">
        <f t="shared" si="5"/>
        <v>0</v>
      </c>
      <c r="BI6" s="69">
        <f t="shared" si="5"/>
        <v>0</v>
      </c>
      <c r="BJ6" s="69">
        <f t="shared" si="5"/>
        <v>0</v>
      </c>
      <c r="BK6" s="77">
        <f t="shared" si="5"/>
        <v>782.91</v>
      </c>
      <c r="BL6" s="77">
        <f t="shared" si="5"/>
        <v>783.21</v>
      </c>
      <c r="BM6" s="77">
        <f t="shared" si="5"/>
        <v>902.04</v>
      </c>
      <c r="BN6" s="77">
        <f t="shared" si="5"/>
        <v>992.16</v>
      </c>
      <c r="BO6" s="77">
        <f t="shared" si="5"/>
        <v>950.64</v>
      </c>
      <c r="BP6" s="69" t="str">
        <f>IF(BP7="","",IF(BP7="-","【-】","【"&amp;SUBSTITUTE(TEXT(BP7,"#,##0.00"),"-","△")&amp;"】"))</f>
        <v>【876.32】</v>
      </c>
      <c r="BQ6" s="77">
        <f t="shared" ref="BQ6:BZ6" si="6">IF(BQ7="",NA(),BQ7)</f>
        <v>44.04</v>
      </c>
      <c r="BR6" s="77">
        <f t="shared" si="6"/>
        <v>43.01</v>
      </c>
      <c r="BS6" s="77">
        <f t="shared" si="6"/>
        <v>39.35</v>
      </c>
      <c r="BT6" s="77">
        <f t="shared" si="6"/>
        <v>34.76</v>
      </c>
      <c r="BU6" s="77">
        <f t="shared" si="6"/>
        <v>30.5</v>
      </c>
      <c r="BV6" s="77">
        <f t="shared" si="6"/>
        <v>49.38</v>
      </c>
      <c r="BW6" s="77">
        <f t="shared" si="6"/>
        <v>48.53</v>
      </c>
      <c r="BX6" s="77">
        <f t="shared" si="6"/>
        <v>46.11</v>
      </c>
      <c r="BY6" s="77">
        <f t="shared" si="6"/>
        <v>45.55</v>
      </c>
      <c r="BZ6" s="77">
        <f t="shared" si="6"/>
        <v>38.549999999999997</v>
      </c>
      <c r="CA6" s="69" t="str">
        <f>IF(CA7="","",IF(CA7="-","【-】","【"&amp;SUBSTITUTE(TEXT(CA7,"#,##0.00"),"-","△")&amp;"】"))</f>
        <v>【39.48】</v>
      </c>
      <c r="CB6" s="77">
        <f t="shared" ref="CB6:CK6" si="7">IF(CB7="",NA(),CB7)</f>
        <v>421.15</v>
      </c>
      <c r="CC6" s="77">
        <f t="shared" si="7"/>
        <v>454.15</v>
      </c>
      <c r="CD6" s="77">
        <f t="shared" si="7"/>
        <v>517.44000000000005</v>
      </c>
      <c r="CE6" s="77">
        <f t="shared" si="7"/>
        <v>628.36</v>
      </c>
      <c r="CF6" s="77">
        <f t="shared" si="7"/>
        <v>742.73</v>
      </c>
      <c r="CG6" s="77">
        <f t="shared" si="7"/>
        <v>316.97000000000003</v>
      </c>
      <c r="CH6" s="77">
        <f t="shared" si="7"/>
        <v>326.17</v>
      </c>
      <c r="CI6" s="77">
        <f t="shared" si="7"/>
        <v>336.93</v>
      </c>
      <c r="CJ6" s="77">
        <f t="shared" si="7"/>
        <v>331.17</v>
      </c>
      <c r="CK6" s="77">
        <f t="shared" si="7"/>
        <v>391.34</v>
      </c>
      <c r="CL6" s="69" t="str">
        <f>IF(CL7="","",IF(CL7="-","【-】","【"&amp;SUBSTITUTE(TEXT(CL7,"#,##0.00"),"-","△")&amp;"】"))</f>
        <v>【390.09】</v>
      </c>
      <c r="CM6" s="77">
        <f t="shared" ref="CM6:CV6" si="8">IF(CM7="",NA(),CM7)</f>
        <v>76.47</v>
      </c>
      <c r="CN6" s="77">
        <f t="shared" si="8"/>
        <v>70.59</v>
      </c>
      <c r="CO6" s="77">
        <f t="shared" si="8"/>
        <v>70.59</v>
      </c>
      <c r="CP6" s="77">
        <f t="shared" si="8"/>
        <v>70.59</v>
      </c>
      <c r="CQ6" s="77">
        <f t="shared" si="8"/>
        <v>75</v>
      </c>
      <c r="CR6" s="77">
        <f t="shared" si="8"/>
        <v>46.36</v>
      </c>
      <c r="CS6" s="77">
        <f t="shared" si="8"/>
        <v>46.45</v>
      </c>
      <c r="CT6" s="77">
        <f t="shared" si="8"/>
        <v>45.36</v>
      </c>
      <c r="CU6" s="77">
        <f t="shared" si="8"/>
        <v>45.93</v>
      </c>
      <c r="CV6" s="77">
        <f t="shared" si="8"/>
        <v>44.52</v>
      </c>
      <c r="CW6" s="69" t="str">
        <f>IF(CW7="","",IF(CW7="-","【-】","【"&amp;SUBSTITUTE(TEXT(CW7,"#,##0.00"),"-","△")&amp;"】"))</f>
        <v>【45.56】</v>
      </c>
      <c r="CX6" s="77">
        <f t="shared" ref="CX6:DG6" si="9">IF(CX7="",NA(),CX7)</f>
        <v>100</v>
      </c>
      <c r="CY6" s="77">
        <f t="shared" si="9"/>
        <v>100</v>
      </c>
      <c r="CZ6" s="77">
        <f t="shared" si="9"/>
        <v>100</v>
      </c>
      <c r="DA6" s="77">
        <f t="shared" si="9"/>
        <v>100</v>
      </c>
      <c r="DB6" s="77">
        <f t="shared" si="9"/>
        <v>100</v>
      </c>
      <c r="DC6" s="77">
        <f t="shared" si="9"/>
        <v>83.08</v>
      </c>
      <c r="DD6" s="77">
        <f t="shared" si="9"/>
        <v>82.61</v>
      </c>
      <c r="DE6" s="77">
        <f t="shared" si="9"/>
        <v>82.21</v>
      </c>
      <c r="DF6" s="77">
        <f t="shared" si="9"/>
        <v>82.98</v>
      </c>
      <c r="DG6" s="77">
        <f t="shared" si="9"/>
        <v>82.9</v>
      </c>
      <c r="DH6" s="69" t="str">
        <f>IF(DH7="","",IF(DH7="-","【-】","【"&amp;SUBSTITUTE(TEXT(DH7,"#,##0.00"),"-","△")&amp;"】"))</f>
        <v>【82.62】</v>
      </c>
      <c r="DI6" s="77">
        <f t="shared" ref="DI6:DR6" si="10">IF(DI7="",NA(),DI7)</f>
        <v>10.7</v>
      </c>
      <c r="DJ6" s="77">
        <f t="shared" si="10"/>
        <v>21.4</v>
      </c>
      <c r="DK6" s="77">
        <f t="shared" si="10"/>
        <v>32.1</v>
      </c>
      <c r="DL6" s="77">
        <f t="shared" si="10"/>
        <v>42.79</v>
      </c>
      <c r="DM6" s="77">
        <f t="shared" si="10"/>
        <v>53.49</v>
      </c>
      <c r="DN6" s="77">
        <f t="shared" si="10"/>
        <v>33.75</v>
      </c>
      <c r="DO6" s="77">
        <f t="shared" si="10"/>
        <v>36.21</v>
      </c>
      <c r="DP6" s="77">
        <f t="shared" si="10"/>
        <v>39.69</v>
      </c>
      <c r="DQ6" s="77">
        <f t="shared" si="10"/>
        <v>39.700000000000003</v>
      </c>
      <c r="DR6" s="77">
        <f t="shared" si="10"/>
        <v>39.79</v>
      </c>
      <c r="DS6" s="69" t="str">
        <f>IF(DS7="","",IF(DS7="-","【-】","【"&amp;SUBSTITUTE(TEXT(DS7,"#,##0.00"),"-","△")&amp;"】"))</f>
        <v>【39.30】</v>
      </c>
      <c r="DT6" s="77" t="str">
        <f t="shared" ref="DT6:EC6" si="11">IF(DT7="",NA(),DT7)</f>
        <v>-</v>
      </c>
      <c r="DU6" s="77" t="str">
        <f t="shared" si="11"/>
        <v>-</v>
      </c>
      <c r="DV6" s="77" t="str">
        <f t="shared" si="11"/>
        <v>-</v>
      </c>
      <c r="DW6" s="77" t="str">
        <f t="shared" si="11"/>
        <v>-</v>
      </c>
      <c r="DX6" s="77" t="str">
        <f t="shared" si="11"/>
        <v>-</v>
      </c>
      <c r="DY6" s="77" t="str">
        <f t="shared" si="11"/>
        <v>-</v>
      </c>
      <c r="DZ6" s="77" t="str">
        <f t="shared" si="11"/>
        <v>-</v>
      </c>
      <c r="EA6" s="77" t="str">
        <f t="shared" si="11"/>
        <v>-</v>
      </c>
      <c r="EB6" s="77" t="str">
        <f t="shared" si="11"/>
        <v>-</v>
      </c>
      <c r="EC6" s="77" t="str">
        <f t="shared" si="11"/>
        <v>-</v>
      </c>
      <c r="ED6" s="69" t="str">
        <f>IF(ED7="","",IF(ED7="-","【-】","【"&amp;SUBSTITUTE(TEXT(ED7,"#,##0.00"),"-","△")&amp;"】"))</f>
        <v>【-】</v>
      </c>
      <c r="EE6" s="77" t="str">
        <f t="shared" ref="EE6:EN6" si="12">IF(EE7="",NA(),EE7)</f>
        <v>-</v>
      </c>
      <c r="EF6" s="77" t="str">
        <f t="shared" si="12"/>
        <v>-</v>
      </c>
      <c r="EG6" s="77" t="str">
        <f t="shared" si="12"/>
        <v>-</v>
      </c>
      <c r="EH6" s="77" t="str">
        <f t="shared" si="12"/>
        <v>-</v>
      </c>
      <c r="EI6" s="77" t="str">
        <f t="shared" si="12"/>
        <v>-</v>
      </c>
      <c r="EJ6" s="77" t="str">
        <f t="shared" si="12"/>
        <v>-</v>
      </c>
      <c r="EK6" s="77" t="str">
        <f t="shared" si="12"/>
        <v>-</v>
      </c>
      <c r="EL6" s="77" t="str">
        <f t="shared" si="12"/>
        <v>-</v>
      </c>
      <c r="EM6" s="77" t="str">
        <f t="shared" si="12"/>
        <v>-</v>
      </c>
      <c r="EN6" s="77" t="str">
        <f t="shared" si="12"/>
        <v>-</v>
      </c>
      <c r="EO6" s="69" t="str">
        <f>IF(EO7="","",IF(EO7="-","【-】","【"&amp;SUBSTITUTE(TEXT(EO7,"#,##0.00"),"-","△")&amp;"】"))</f>
        <v>【-】</v>
      </c>
    </row>
    <row r="7" spans="1:148" s="55" customFormat="1">
      <c r="A7" s="56"/>
      <c r="B7" s="62">
        <v>2024</v>
      </c>
      <c r="C7" s="62">
        <v>52159</v>
      </c>
      <c r="D7" s="62">
        <v>46</v>
      </c>
      <c r="E7" s="62">
        <v>18</v>
      </c>
      <c r="F7" s="62">
        <v>1</v>
      </c>
      <c r="G7" s="62">
        <v>0</v>
      </c>
      <c r="H7" s="62" t="s">
        <v>97</v>
      </c>
      <c r="I7" s="62" t="s">
        <v>98</v>
      </c>
      <c r="J7" s="62" t="s">
        <v>99</v>
      </c>
      <c r="K7" s="62" t="s">
        <v>33</v>
      </c>
      <c r="L7" s="62" t="s">
        <v>84</v>
      </c>
      <c r="M7" s="62" t="s">
        <v>100</v>
      </c>
      <c r="N7" s="70" t="s">
        <v>101</v>
      </c>
      <c r="O7" s="70">
        <v>-20.95</v>
      </c>
      <c r="P7" s="70">
        <v>0.13</v>
      </c>
      <c r="Q7" s="70">
        <v>100</v>
      </c>
      <c r="R7" s="70">
        <v>3850</v>
      </c>
      <c r="S7" s="70">
        <v>22859</v>
      </c>
      <c r="T7" s="70">
        <v>1093.56</v>
      </c>
      <c r="U7" s="70">
        <v>20.9</v>
      </c>
      <c r="V7" s="70">
        <v>30</v>
      </c>
      <c r="W7" s="70">
        <v>1.e-002</v>
      </c>
      <c r="X7" s="70">
        <v>3000</v>
      </c>
      <c r="Y7" s="70">
        <v>121.07</v>
      </c>
      <c r="Z7" s="70">
        <v>109.51</v>
      </c>
      <c r="AA7" s="70">
        <v>124.19</v>
      </c>
      <c r="AB7" s="70">
        <v>118.45</v>
      </c>
      <c r="AC7" s="70">
        <v>137.76</v>
      </c>
      <c r="AD7" s="70">
        <v>96.14</v>
      </c>
      <c r="AE7" s="70">
        <v>95.6</v>
      </c>
      <c r="AF7" s="70">
        <v>93.57</v>
      </c>
      <c r="AG7" s="70">
        <v>96.48</v>
      </c>
      <c r="AH7" s="70">
        <v>100.84</v>
      </c>
      <c r="AI7" s="70">
        <v>100.11</v>
      </c>
      <c r="AJ7" s="70">
        <v>0</v>
      </c>
      <c r="AK7" s="70">
        <v>0</v>
      </c>
      <c r="AL7" s="70">
        <v>0</v>
      </c>
      <c r="AM7" s="70">
        <v>0</v>
      </c>
      <c r="AN7" s="70">
        <v>0</v>
      </c>
      <c r="AO7" s="70">
        <v>237</v>
      </c>
      <c r="AP7" s="70">
        <v>257.23</v>
      </c>
      <c r="AQ7" s="70">
        <v>293.54000000000002</v>
      </c>
      <c r="AR7" s="70">
        <v>224.6</v>
      </c>
      <c r="AS7" s="70">
        <v>135.16999999999999</v>
      </c>
      <c r="AT7" s="70">
        <v>144.34</v>
      </c>
      <c r="AU7" s="70">
        <v>50.03</v>
      </c>
      <c r="AV7" s="70">
        <v>49.78</v>
      </c>
      <c r="AW7" s="70">
        <v>43.1</v>
      </c>
      <c r="AX7" s="70">
        <v>54.08</v>
      </c>
      <c r="AY7" s="70">
        <v>75.040000000000006</v>
      </c>
      <c r="AZ7" s="70">
        <v>135.35</v>
      </c>
      <c r="BA7" s="70">
        <v>150.91999999999999</v>
      </c>
      <c r="BB7" s="70">
        <v>151.72</v>
      </c>
      <c r="BC7" s="70">
        <v>132.16</v>
      </c>
      <c r="BD7" s="70">
        <v>113.41</v>
      </c>
      <c r="BE7" s="70">
        <v>114.26</v>
      </c>
      <c r="BF7" s="70">
        <v>0</v>
      </c>
      <c r="BG7" s="70">
        <v>0</v>
      </c>
      <c r="BH7" s="70">
        <v>0</v>
      </c>
      <c r="BI7" s="70">
        <v>0</v>
      </c>
      <c r="BJ7" s="70">
        <v>0</v>
      </c>
      <c r="BK7" s="70">
        <v>782.91</v>
      </c>
      <c r="BL7" s="70">
        <v>783.21</v>
      </c>
      <c r="BM7" s="70">
        <v>902.04</v>
      </c>
      <c r="BN7" s="70">
        <v>992.16</v>
      </c>
      <c r="BO7" s="70">
        <v>950.64</v>
      </c>
      <c r="BP7" s="70">
        <v>876.32</v>
      </c>
      <c r="BQ7" s="70">
        <v>44.04</v>
      </c>
      <c r="BR7" s="70">
        <v>43.01</v>
      </c>
      <c r="BS7" s="70">
        <v>39.35</v>
      </c>
      <c r="BT7" s="70">
        <v>34.76</v>
      </c>
      <c r="BU7" s="70">
        <v>30.5</v>
      </c>
      <c r="BV7" s="70">
        <v>49.38</v>
      </c>
      <c r="BW7" s="70">
        <v>48.53</v>
      </c>
      <c r="BX7" s="70">
        <v>46.11</v>
      </c>
      <c r="BY7" s="70">
        <v>45.55</v>
      </c>
      <c r="BZ7" s="70">
        <v>38.549999999999997</v>
      </c>
      <c r="CA7" s="70">
        <v>39.479999999999997</v>
      </c>
      <c r="CB7" s="70">
        <v>421.15</v>
      </c>
      <c r="CC7" s="70">
        <v>454.15</v>
      </c>
      <c r="CD7" s="70">
        <v>517.44000000000005</v>
      </c>
      <c r="CE7" s="70">
        <v>628.36</v>
      </c>
      <c r="CF7" s="70">
        <v>742.73</v>
      </c>
      <c r="CG7" s="70">
        <v>316.97000000000003</v>
      </c>
      <c r="CH7" s="70">
        <v>326.17</v>
      </c>
      <c r="CI7" s="70">
        <v>336.93</v>
      </c>
      <c r="CJ7" s="70">
        <v>331.17</v>
      </c>
      <c r="CK7" s="70">
        <v>391.34</v>
      </c>
      <c r="CL7" s="70">
        <v>390.09</v>
      </c>
      <c r="CM7" s="70">
        <v>76.47</v>
      </c>
      <c r="CN7" s="70">
        <v>70.59</v>
      </c>
      <c r="CO7" s="70">
        <v>70.59</v>
      </c>
      <c r="CP7" s="70">
        <v>70.59</v>
      </c>
      <c r="CQ7" s="70">
        <v>75</v>
      </c>
      <c r="CR7" s="70">
        <v>46.36</v>
      </c>
      <c r="CS7" s="70">
        <v>46.45</v>
      </c>
      <c r="CT7" s="70">
        <v>45.36</v>
      </c>
      <c r="CU7" s="70">
        <v>45.93</v>
      </c>
      <c r="CV7" s="70">
        <v>44.52</v>
      </c>
      <c r="CW7" s="70">
        <v>45.56</v>
      </c>
      <c r="CX7" s="70">
        <v>100</v>
      </c>
      <c r="CY7" s="70">
        <v>100</v>
      </c>
      <c r="CZ7" s="70">
        <v>100</v>
      </c>
      <c r="DA7" s="70">
        <v>100</v>
      </c>
      <c r="DB7" s="70">
        <v>100</v>
      </c>
      <c r="DC7" s="70">
        <v>83.08</v>
      </c>
      <c r="DD7" s="70">
        <v>82.61</v>
      </c>
      <c r="DE7" s="70">
        <v>82.21</v>
      </c>
      <c r="DF7" s="70">
        <v>82.98</v>
      </c>
      <c r="DG7" s="70">
        <v>82.9</v>
      </c>
      <c r="DH7" s="70">
        <v>82.62</v>
      </c>
      <c r="DI7" s="70">
        <v>10.7</v>
      </c>
      <c r="DJ7" s="70">
        <v>21.4</v>
      </c>
      <c r="DK7" s="70">
        <v>32.1</v>
      </c>
      <c r="DL7" s="70">
        <v>42.79</v>
      </c>
      <c r="DM7" s="70">
        <v>53.49</v>
      </c>
      <c r="DN7" s="70">
        <v>33.75</v>
      </c>
      <c r="DO7" s="70">
        <v>36.21</v>
      </c>
      <c r="DP7" s="70">
        <v>39.69</v>
      </c>
      <c r="DQ7" s="70">
        <v>39.700000000000003</v>
      </c>
      <c r="DR7" s="70">
        <v>39.79</v>
      </c>
      <c r="DS7" s="70">
        <v>39.299999999999997</v>
      </c>
      <c r="DT7" s="70" t="s">
        <v>101</v>
      </c>
      <c r="DU7" s="70" t="s">
        <v>101</v>
      </c>
      <c r="DV7" s="70" t="s">
        <v>101</v>
      </c>
      <c r="DW7" s="70" t="s">
        <v>101</v>
      </c>
      <c r="DX7" s="70" t="s">
        <v>101</v>
      </c>
      <c r="DY7" s="70" t="s">
        <v>101</v>
      </c>
      <c r="DZ7" s="70" t="s">
        <v>101</v>
      </c>
      <c r="EA7" s="70" t="s">
        <v>101</v>
      </c>
      <c r="EB7" s="70" t="s">
        <v>101</v>
      </c>
      <c r="EC7" s="70" t="s">
        <v>101</v>
      </c>
      <c r="ED7" s="70" t="s">
        <v>101</v>
      </c>
      <c r="EE7" s="70" t="s">
        <v>101</v>
      </c>
      <c r="EF7" s="70" t="s">
        <v>101</v>
      </c>
      <c r="EG7" s="70" t="s">
        <v>101</v>
      </c>
      <c r="EH7" s="70" t="s">
        <v>101</v>
      </c>
      <c r="EI7" s="70" t="s">
        <v>101</v>
      </c>
      <c r="EJ7" s="70" t="s">
        <v>101</v>
      </c>
      <c r="EK7" s="70" t="s">
        <v>101</v>
      </c>
      <c r="EL7" s="70" t="s">
        <v>101</v>
      </c>
      <c r="EM7" s="70" t="s">
        <v>101</v>
      </c>
      <c r="EN7" s="70" t="s">
        <v>101</v>
      </c>
      <c r="EO7" s="70" t="s">
        <v>101</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senboku</cp:lastModifiedBy>
  <dcterms:created xsi:type="dcterms:W3CDTF">2025-12-23T06:32:48Z</dcterms:created>
  <dcterms:modified xsi:type="dcterms:W3CDTF">2026-01-20T04:19:38Z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2026-01-20T04:19:38Z</vt:filetime>
  </property>
</Properties>
</file>