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PPEqmtI5NDBdkNYndCSj6etERYWLlS4xgb4vwrilmdAyNOVc2CMhAZB2hypcg7eeCHfFi4djqpdSA5eFcCZlQ==" workbookSaltValue="jbertMUbkONGLNXibSV9d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<sst xmlns="http://schemas.openxmlformats.org/spreadsheetml/2006/main" xmlns:r="http://schemas.openxmlformats.org/officeDocument/2006/relationships" count="114" uniqueCount="114">
  <si>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</si>
  <si>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</si>
  <si>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</si>
  <si>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</si>
  <si>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</si>
  <si>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</si>
  <si>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</si>
  <si>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</si>
  <si>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</si>
  <si>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</si>
  <si>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</si>
  <si>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</si>
  <si>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</si>
  <si>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</si>
  <si>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</si>
  <si>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</si>
  <si>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</si>
  <si>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</si>
  <si>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</si>
  <si>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</si>
  <si>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</si>
  <si>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</si>
  <si>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</si>
  <si>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</si>
  <si>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</si>
  <si>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</si>
  <si>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</si>
  <si>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</si>
  <si>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</si>
  <si>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</si>
  <si>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</si>
  <si>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</si>
  <si>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</si>
  <si>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</si>
  <si>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</si>
  <si>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</si>
  <si>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</si>
  <si>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</si>
  <si>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</si>
  <si>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</si>
  <si>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</si>
  <si>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</si>
  <si>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</si>
  <si>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</si>
  <si>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</si>
  <si>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</si>
  <si>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</si>
  <si>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</si>
  <si>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</si>
  <si>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</si>
  <si>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</si>
  <si>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</si>
  <si>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</si>
  <si>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</si>
  <si>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</si>
  <si>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</si>
  <si>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</si>
  <si>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</si>
  <si>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</si>
  <si>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</si>
  <si>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</si>
  <si>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</si>
  <si>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</si>
  <si>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</si>
  <si>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</si>
  <si>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</si>
  <si>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</si>
  <si>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</si>
  <si>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</si>
  <si>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</si>
  <si>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</si>
  <si>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</si>
  <si>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</si>
  <si>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</si>
  <si>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</si>
  <si>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</si>
  <si>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</si>
  <si>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</si>
  <si>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</si>
  <si>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</si>
  <si>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</si>
  <si>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</si>
  <si>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</si>
  <si>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</si>
  <si>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</si>
  <si>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</si>
  <si>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</si>
  <si>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</si>
  <si>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</si>
  <si>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</si>
  <si>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</si>
  <si>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</si>
  <si>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</si>
  <si>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</si>
  <si>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</si>
  <si>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秋田県　仙北市</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</si>
  <si>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</si>
  <si>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</si>
  <si>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</si>
  <si>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</si>
  <si>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</si>
  <si>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</si>
  <si>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</si>
  <si>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</si>
  <si>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</si>
  <si>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</si>
  <si>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</si>
  <si>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</si>
  <si>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</si>
  <si>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</si>
  <si>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</si>
  <si>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施設整備は終了しており加入者の増加が想定されていないことから、人口減少に伴い事業規模は縮小していくものと考える。しかしながら、収益の大部分を一般会計からの繰入に依存している状態である。
　維持管理費の大部分は浄化槽の管理委託費であり大規模な経費削減は困難であることから、更なる料金改定の必要性について適宜検討し、収支状況の改善を図る。</t>
    <rPh sb="136" eb="137">
      <t>サラ</t>
    </rPh>
    <rPh sb="141" eb="143">
      <t>カイテイ</t>
    </rPh>
    <rPh sb="144" eb="147">
      <t>ヒツヨウセイ</t>
    </rPh>
    <rPh sb="151" eb="155">
      <t>テキギケントウ</t>
    </rPh>
    <phoneticPr fontId="1"/>
  </si>
  <si>
    <t>①経常収支比率：使用料収入が増加した一方で他会計補助金の減により収益が減少し、比率も減少に転じており、類似団体平均と比較しわずかに下回った。
②累積欠損金比率：引き続き累積欠損金は発生していない。
③流動比率：他会計補助金の減等により流動資産が減少し、比率も減少に転じた。依然として類似団体平均を大きく下回っているため、現金預金等キャッシュの確保に留意する必要がある。
④企業債残高対事業規模比率：企業債償還はすべて一般会計からの繰入により賄われており、比率はゼロとなっている。
⑤経費回収率：使用料収益の微増、汚水処理費の減により4.08ポイント増加し、前年度に引き続き類似団体平均を上回った。
⑥汚水処理原価：委託料の減等により減少に転じており、引き続き類似団体平均を大きく下回っている。
⑦施設利用率：類似団体平均を上回っているため、引き続き現行施設を適切に維持管理し処理能力の確保に努める。
⑧水洗化率：引き続き100%となっており、適切な汚水処理が行われている。</t>
    <rPh sb="8" eb="11">
      <t>シヨウリョウ</t>
    </rPh>
    <rPh sb="11" eb="13">
      <t>シュウニュウ</t>
    </rPh>
    <rPh sb="14" eb="16">
      <t>ゾウカ</t>
    </rPh>
    <rPh sb="18" eb="20">
      <t>イッポウ</t>
    </rPh>
    <rPh sb="21" eb="24">
      <t>タカイケイ</t>
    </rPh>
    <rPh sb="24" eb="27">
      <t>ホジョキン</t>
    </rPh>
    <rPh sb="28" eb="29">
      <t>ゲン</t>
    </rPh>
    <rPh sb="32" eb="34">
      <t>シュウエキ</t>
    </rPh>
    <rPh sb="35" eb="37">
      <t>ゲンショウ</t>
    </rPh>
    <rPh sb="39" eb="41">
      <t>ヒリツ</t>
    </rPh>
    <rPh sb="42" eb="44">
      <t>ゲンショウ</t>
    </rPh>
    <rPh sb="45" eb="46">
      <t>テン</t>
    </rPh>
    <rPh sb="51" eb="57">
      <t>ルイジダンタイヘイキン</t>
    </rPh>
    <rPh sb="58" eb="60">
      <t>ヒカク</t>
    </rPh>
    <rPh sb="65" eb="67">
      <t>シタマワ</t>
    </rPh>
    <rPh sb="105" eb="108">
      <t>タカイケイ</t>
    </rPh>
    <rPh sb="108" eb="111">
      <t>ホジョキン</t>
    </rPh>
    <rPh sb="112" eb="113">
      <t>ゲン</t>
    </rPh>
    <rPh sb="113" eb="114">
      <t>トウ</t>
    </rPh>
    <rPh sb="117" eb="121">
      <t>リュウドウシサン</t>
    </rPh>
    <rPh sb="122" eb="124">
      <t>ゲンショウ</t>
    </rPh>
    <rPh sb="126" eb="128">
      <t>ヒリツ</t>
    </rPh>
    <rPh sb="129" eb="131">
      <t>ゲンショウ</t>
    </rPh>
    <rPh sb="132" eb="133">
      <t>テン</t>
    </rPh>
    <rPh sb="161" eb="162">
      <t>キン</t>
    </rPh>
    <rPh sb="247" eb="250">
      <t>シヨウリョウ</t>
    </rPh>
    <rPh sb="250" eb="252">
      <t>シュウエキ</t>
    </rPh>
    <rPh sb="253" eb="255">
      <t>ビゾウ</t>
    </rPh>
    <rPh sb="256" eb="258">
      <t>オスイ</t>
    </rPh>
    <rPh sb="258" eb="261">
      <t>ショリヒ</t>
    </rPh>
    <rPh sb="262" eb="263">
      <t>ゲン</t>
    </rPh>
    <rPh sb="274" eb="276">
      <t>ゾウカ</t>
    </rPh>
    <rPh sb="278" eb="281">
      <t>ゼンネンド</t>
    </rPh>
    <rPh sb="282" eb="283">
      <t>ヒ</t>
    </rPh>
    <rPh sb="284" eb="285">
      <t>ツヅ</t>
    </rPh>
    <rPh sb="293" eb="295">
      <t>ウワマワ</t>
    </rPh>
    <rPh sb="307" eb="310">
      <t>イタクリョウ</t>
    </rPh>
    <rPh sb="311" eb="312">
      <t>ゲン</t>
    </rPh>
    <rPh sb="316" eb="318">
      <t>ゲンショウ</t>
    </rPh>
    <rPh sb="319" eb="320">
      <t>テン</t>
    </rPh>
    <rPh sb="336" eb="337">
      <t>オオ</t>
    </rPh>
    <rPh sb="361" eb="362">
      <t>ウエ</t>
    </rPh>
    <rPh sb="370" eb="371">
      <t>ヒ</t>
    </rPh>
    <rPh sb="372" eb="373">
      <t>ツヅ</t>
    </rPh>
    <phoneticPr fontId="1"/>
  </si>
  <si>
    <t>　平成14年より供用を開始しており、有形固定資産減価償却率は類似団体平均をわずかに上回った。
　現在大規模な設備更新は予定していないため、今後も適切な維持管理による機能の保全に努めていく。</t>
    <rPh sb="18" eb="20">
      <t>ユウケイ</t>
    </rPh>
    <rPh sb="20" eb="24">
      <t>コテイシサン</t>
    </rPh>
    <rPh sb="24" eb="26">
      <t>ゲンカ</t>
    </rPh>
    <rPh sb="26" eb="29">
      <t>ショウキャクリツ</t>
    </rPh>
    <rPh sb="30" eb="32">
      <t>ルイジ</t>
    </rPh>
    <rPh sb="32" eb="34">
      <t>ダンタイ</t>
    </rPh>
    <rPh sb="34" eb="36">
      <t>ヘイキン</t>
    </rPh>
    <rPh sb="41" eb="42">
      <t>ウエ</t>
    </rPh>
    <rPh sb="48" eb="50">
      <t>ゲンザイ</t>
    </rPh>
    <rPh sb="50" eb="53">
      <t>ダイキボ</t>
    </rPh>
    <rPh sb="54" eb="56">
      <t>セツビ</t>
    </rPh>
    <rPh sb="56" eb="58">
      <t>コウシン</t>
    </rPh>
    <rPh sb="59" eb="61">
      <t>ヨテイ</t>
    </rPh>
    <rPh sb="69" eb="71">
      <t>コンゴ</t>
    </rPh>
    <rPh sb="72" eb="74">
      <t>テキセツ</t>
    </rPh>
    <rPh sb="75" eb="77">
      <t>イジ</t>
    </rPh>
    <rPh sb="77" eb="79">
      <t>カンリ</t>
    </rPh>
    <rPh sb="82" eb="84">
      <t>キノウ</t>
    </rPh>
    <rPh sb="85" eb="87">
      <t>ホゼン</t>
    </rPh>
    <rPh sb="88" eb="89">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</si>
</sst>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72.94</c:v>
                </c:pt>
                <c:pt idx="1">
                  <c:v>73.010000000000005</c:v>
                </c:pt>
                <c:pt idx="2">
                  <c:v>72.900000000000006</c:v>
                </c:pt>
                <c:pt idx="3">
                  <c:v>72.930000000000007</c:v>
                </c:pt>
                <c:pt idx="4">
                  <c:v>72.959999999999994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58.19</c:v>
                </c:pt>
                <c:pt idx="1">
                  <c:v>56.52</c:v>
                </c:pt>
                <c:pt idx="2">
                  <c:v>88.45</c:v>
                </c:pt>
                <c:pt idx="3">
                  <c:v>54.08</c:v>
                </c:pt>
                <c:pt idx="4">
                  <c:v>52.59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87.8</c:v>
                </c:pt>
                <c:pt idx="1">
                  <c:v>88.43</c:v>
                </c:pt>
                <c:pt idx="2">
                  <c:v>90.34</c:v>
                </c:pt>
                <c:pt idx="3">
                  <c:v>90.57</c:v>
                </c:pt>
                <c:pt idx="4">
                  <c:v>87.02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115.65</c:v>
                </c:pt>
                <c:pt idx="1">
                  <c:v>99.66</c:v>
                </c:pt>
                <c:pt idx="2">
                  <c:v>102.17</c:v>
                </c:pt>
                <c:pt idx="3">
                  <c:v>103.9</c:v>
                </c:pt>
                <c:pt idx="4">
                  <c:v>98.88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99.03</c:v>
                </c:pt>
                <c:pt idx="1">
                  <c:v>100.41</c:v>
                </c:pt>
                <c:pt idx="2">
                  <c:v>100.17</c:v>
                </c:pt>
                <c:pt idx="3">
                  <c:v>96.95</c:v>
                </c:pt>
                <c:pt idx="4">
                  <c:v>99.24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c:v>
                </c:pt>
                <c:pt idx="1">
                  <c:v>11.2</c:v>
                </c:pt>
                <c:pt idx="2">
                  <c:v>16.8</c:v>
                </c:pt>
                <c:pt idx="3">
                  <c:v>22.4</c:v>
                </c:pt>
                <c:pt idx="4">
                  <c:v>27.99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15.74</c:v>
                </c:pt>
                <c:pt idx="1">
                  <c:v>21.02</c:v>
                </c:pt>
                <c:pt idx="2">
                  <c:v>24.31</c:v>
                </c:pt>
                <c:pt idx="3">
                  <c:v>26.92</c:v>
                </c:pt>
                <c:pt idx="4">
                  <c:v>27.57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74.239999999999995</c:v>
                </c:pt>
                <c:pt idx="1">
                  <c:v>83.92</c:v>
                </c:pt>
                <c:pt idx="2">
                  <c:v>89.31</c:v>
                </c:pt>
                <c:pt idx="3">
                  <c:v>91.33</c:v>
                </c:pt>
                <c:pt idx="4">
                  <c:v>89.91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78.02</c:v>
                </c:pt>
                <c:pt idx="1">
                  <c:v>77.2</c:v>
                </c:pt>
                <c:pt idx="2">
                  <c:v>81.81</c:v>
                </c:pt>
                <c:pt idx="3">
                  <c:v>89.28</c:v>
                </c:pt>
                <c:pt idx="4">
                  <c:v>87.07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100.47</c:v>
                </c:pt>
                <c:pt idx="1">
                  <c:v>122.71</c:v>
                </c:pt>
                <c:pt idx="2">
                  <c:v>138.19999999999999</c:v>
                </c:pt>
                <c:pt idx="3">
                  <c:v>126.97</c:v>
                </c:pt>
                <c:pt idx="4">
                  <c:v>103.61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294.27</c:v>
                </c:pt>
                <c:pt idx="1">
                  <c:v>294.08999999999997</c:v>
                </c:pt>
                <c:pt idx="2">
                  <c:v>294.08999999999997</c:v>
                </c:pt>
                <c:pt idx="3">
                  <c:v>338.47</c:v>
                </c:pt>
                <c:pt idx="4">
                  <c:v>368.83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56.02</c:v>
                </c:pt>
                <c:pt idx="1">
                  <c:v>54.84</c:v>
                </c:pt>
                <c:pt idx="2">
                  <c:v>53.08</c:v>
                </c:pt>
                <c:pt idx="3">
                  <c:v>56.69</c:v>
                </c:pt>
                <c:pt idx="4">
                  <c:v>60.77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60.59</c:v>
                </c:pt>
                <c:pt idx="1">
                  <c:v>60</c:v>
                </c:pt>
                <c:pt idx="2">
                  <c:v>59.01</c:v>
                </c:pt>
                <c:pt idx="3">
                  <c:v>56.06</c:v>
                </c:pt>
                <c:pt idx="4">
                  <c:v>53.25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193.35</c:v>
                </c:pt>
                <c:pt idx="1">
                  <c:v>196.96</c:v>
                </c:pt>
                <c:pt idx="2">
                  <c:v>202.19</c:v>
                </c:pt>
                <c:pt idx="3">
                  <c:v>203.75</c:v>
                </c:pt>
                <c:pt idx="4">
                  <c:v>198.27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280.23</c:v>
                </c:pt>
                <c:pt idx="1">
                  <c:v>282.70999999999998</c:v>
                </c:pt>
                <c:pt idx="2">
                  <c:v>291.82</c:v>
                </c:pt>
                <c:pt idx="3">
                  <c:v>304.36</c:v>
                </c:pt>
                <c:pt idx="4">
                  <c:v>325.45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仙北市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22859</v>
      </c>
      <c r="AM8" s="21"/>
      <c r="AN8" s="21"/>
      <c r="AO8" s="21"/>
      <c r="AP8" s="21"/>
      <c r="AQ8" s="21"/>
      <c r="AR8" s="21"/>
      <c r="AS8" s="21"/>
      <c r="AT8" s="7">
        <f>データ!T6</f>
        <v>1093.56</v>
      </c>
      <c r="AU8" s="7"/>
      <c r="AV8" s="7"/>
      <c r="AW8" s="7"/>
      <c r="AX8" s="7"/>
      <c r="AY8" s="7"/>
      <c r="AZ8" s="7"/>
      <c r="BA8" s="7"/>
      <c r="BB8" s="7">
        <f>データ!U6</f>
        <v>20.9</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41.28</v>
      </c>
      <c r="J10" s="7"/>
      <c r="K10" s="7"/>
      <c r="L10" s="7"/>
      <c r="M10" s="7"/>
      <c r="N10" s="7"/>
      <c r="O10" s="7"/>
      <c r="P10" s="7">
        <f>データ!P6</f>
        <v>9.89</v>
      </c>
      <c r="Q10" s="7"/>
      <c r="R10" s="7"/>
      <c r="S10" s="7"/>
      <c r="T10" s="7"/>
      <c r="U10" s="7"/>
      <c r="V10" s="7"/>
      <c r="W10" s="7">
        <f>データ!Q6</f>
        <v>100</v>
      </c>
      <c r="X10" s="7"/>
      <c r="Y10" s="7"/>
      <c r="Z10" s="7"/>
      <c r="AA10" s="7"/>
      <c r="AB10" s="7"/>
      <c r="AC10" s="7"/>
      <c r="AD10" s="21">
        <f>データ!R6</f>
        <v>3850</v>
      </c>
      <c r="AE10" s="21"/>
      <c r="AF10" s="21"/>
      <c r="AG10" s="21"/>
      <c r="AH10" s="21"/>
      <c r="AI10" s="21"/>
      <c r="AJ10" s="21"/>
      <c r="AK10" s="2"/>
      <c r="AL10" s="21">
        <f>データ!V6</f>
        <v>2237</v>
      </c>
      <c r="AM10" s="21"/>
      <c r="AN10" s="21"/>
      <c r="AO10" s="21"/>
      <c r="AP10" s="21"/>
      <c r="AQ10" s="21"/>
      <c r="AR10" s="21"/>
      <c r="AS10" s="21"/>
      <c r="AT10" s="7">
        <f>データ!W6</f>
        <v>3.68</v>
      </c>
      <c r="AU10" s="7"/>
      <c r="AV10" s="7"/>
      <c r="AW10" s="7"/>
      <c r="AX10" s="7"/>
      <c r="AY10" s="7"/>
      <c r="AZ10" s="7"/>
      <c r="BA10" s="7"/>
      <c r="BB10" s="7">
        <f>データ!X6</f>
        <v>607.88</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17VZoTRSsU3rsnHutLCRfkaRlyL6kjTK8xvf45x20oYArXfyaepuDedVpA0VCyvba42FhRysaYzwpLx51zoPMQ==" saltValue="4Bx1Wrfd0Iiq4f42/p6QS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62</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52159</v>
      </c>
      <c r="D6" s="61">
        <f t="shared" si="1"/>
        <v>46</v>
      </c>
      <c r="E6" s="61">
        <f t="shared" si="1"/>
        <v>18</v>
      </c>
      <c r="F6" s="61">
        <f t="shared" si="1"/>
        <v>0</v>
      </c>
      <c r="G6" s="61">
        <f t="shared" si="1"/>
        <v>0</v>
      </c>
      <c r="H6" s="61" t="str">
        <f t="shared" si="1"/>
        <v>秋田県　仙北市</v>
      </c>
      <c r="I6" s="61" t="str">
        <f t="shared" si="1"/>
        <v>法適用</v>
      </c>
      <c r="J6" s="61" t="str">
        <f t="shared" si="1"/>
        <v>下水道事業</v>
      </c>
      <c r="K6" s="61" t="str">
        <f t="shared" si="1"/>
        <v>特定地域生活排水処理</v>
      </c>
      <c r="L6" s="61" t="str">
        <f t="shared" si="1"/>
        <v>K2</v>
      </c>
      <c r="M6" s="61" t="str">
        <f t="shared" si="1"/>
        <v>非設置</v>
      </c>
      <c r="N6" s="69" t="str">
        <f t="shared" si="1"/>
        <v>-</v>
      </c>
      <c r="O6" s="69">
        <f t="shared" si="1"/>
        <v>41.28</v>
      </c>
      <c r="P6" s="69">
        <f t="shared" si="1"/>
        <v>9.89</v>
      </c>
      <c r="Q6" s="69">
        <f t="shared" si="1"/>
        <v>100</v>
      </c>
      <c r="R6" s="69">
        <f t="shared" si="1"/>
        <v>3850</v>
      </c>
      <c r="S6" s="69">
        <f t="shared" si="1"/>
        <v>22859</v>
      </c>
      <c r="T6" s="69">
        <f t="shared" si="1"/>
        <v>1093.56</v>
      </c>
      <c r="U6" s="69">
        <f t="shared" si="1"/>
        <v>20.9</v>
      </c>
      <c r="V6" s="69">
        <f t="shared" si="1"/>
        <v>2237</v>
      </c>
      <c r="W6" s="69">
        <f t="shared" si="1"/>
        <v>3.68</v>
      </c>
      <c r="X6" s="69">
        <f t="shared" si="1"/>
        <v>607.88</v>
      </c>
      <c r="Y6" s="77">
        <f t="shared" ref="Y6:AH6" si="2">IF(Y7="",NA(),Y7)</f>
        <v>115.65</v>
      </c>
      <c r="Z6" s="77">
        <f t="shared" si="2"/>
        <v>99.66</v>
      </c>
      <c r="AA6" s="77">
        <f t="shared" si="2"/>
        <v>102.17</v>
      </c>
      <c r="AB6" s="77">
        <f t="shared" si="2"/>
        <v>103.9</v>
      </c>
      <c r="AC6" s="77">
        <f t="shared" si="2"/>
        <v>98.88</v>
      </c>
      <c r="AD6" s="77">
        <f t="shared" si="2"/>
        <v>99.03</v>
      </c>
      <c r="AE6" s="77">
        <f t="shared" si="2"/>
        <v>100.41</v>
      </c>
      <c r="AF6" s="77">
        <f t="shared" si="2"/>
        <v>100.17</v>
      </c>
      <c r="AG6" s="77">
        <f t="shared" si="2"/>
        <v>96.95</v>
      </c>
      <c r="AH6" s="77">
        <f t="shared" si="2"/>
        <v>99.24</v>
      </c>
      <c r="AI6" s="69" t="str">
        <f>IF(AI7="","",IF(AI7="-","【-】","【"&amp;SUBSTITUTE(TEXT(AI7,"#,##0.00"),"-","△")&amp;"】"))</f>
        <v>【100.06】</v>
      </c>
      <c r="AJ6" s="69">
        <f t="shared" ref="AJ6:AS6" si="3">IF(AJ7="",NA(),AJ7)</f>
        <v>0</v>
      </c>
      <c r="AK6" s="69">
        <f t="shared" si="3"/>
        <v>0</v>
      </c>
      <c r="AL6" s="69">
        <f t="shared" si="3"/>
        <v>0</v>
      </c>
      <c r="AM6" s="69">
        <f t="shared" si="3"/>
        <v>0</v>
      </c>
      <c r="AN6" s="69">
        <f t="shared" si="3"/>
        <v>0</v>
      </c>
      <c r="AO6" s="77">
        <f t="shared" si="3"/>
        <v>74.239999999999995</v>
      </c>
      <c r="AP6" s="77">
        <f t="shared" si="3"/>
        <v>83.92</v>
      </c>
      <c r="AQ6" s="77">
        <f t="shared" si="3"/>
        <v>89.31</v>
      </c>
      <c r="AR6" s="77">
        <f t="shared" si="3"/>
        <v>91.33</v>
      </c>
      <c r="AS6" s="77">
        <f t="shared" si="3"/>
        <v>89.91</v>
      </c>
      <c r="AT6" s="69" t="str">
        <f>IF(AT7="","",IF(AT7="-","【-】","【"&amp;SUBSTITUTE(TEXT(AT7,"#,##0.00"),"-","△")&amp;"】"))</f>
        <v>【84.61】</v>
      </c>
      <c r="AU6" s="77">
        <f t="shared" ref="AU6:BD6" si="4">IF(AU7="",NA(),AU7)</f>
        <v>78.02</v>
      </c>
      <c r="AV6" s="77">
        <f t="shared" si="4"/>
        <v>77.2</v>
      </c>
      <c r="AW6" s="77">
        <f t="shared" si="4"/>
        <v>81.81</v>
      </c>
      <c r="AX6" s="77">
        <f t="shared" si="4"/>
        <v>89.28</v>
      </c>
      <c r="AY6" s="77">
        <f t="shared" si="4"/>
        <v>87.07</v>
      </c>
      <c r="AZ6" s="77">
        <f t="shared" si="4"/>
        <v>100.47</v>
      </c>
      <c r="BA6" s="77">
        <f t="shared" si="4"/>
        <v>122.71</v>
      </c>
      <c r="BB6" s="77">
        <f t="shared" si="4"/>
        <v>138.19999999999999</v>
      </c>
      <c r="BC6" s="77">
        <f t="shared" si="4"/>
        <v>126.97</v>
      </c>
      <c r="BD6" s="77">
        <f t="shared" si="4"/>
        <v>103.61</v>
      </c>
      <c r="BE6" s="69" t="str">
        <f>IF(BE7="","",IF(BE7="-","【-】","【"&amp;SUBSTITUTE(TEXT(BE7,"#,##0.00"),"-","△")&amp;"】"))</f>
        <v>【106.63】</v>
      </c>
      <c r="BF6" s="69">
        <f t="shared" ref="BF6:BO6" si="5">IF(BF7="",NA(),BF7)</f>
        <v>0</v>
      </c>
      <c r="BG6" s="69">
        <f t="shared" si="5"/>
        <v>0</v>
      </c>
      <c r="BH6" s="69">
        <f t="shared" si="5"/>
        <v>0</v>
      </c>
      <c r="BI6" s="69">
        <f t="shared" si="5"/>
        <v>0</v>
      </c>
      <c r="BJ6" s="69">
        <f t="shared" si="5"/>
        <v>0</v>
      </c>
      <c r="BK6" s="77">
        <f t="shared" si="5"/>
        <v>294.27</v>
      </c>
      <c r="BL6" s="77">
        <f t="shared" si="5"/>
        <v>294.08999999999997</v>
      </c>
      <c r="BM6" s="77">
        <f t="shared" si="5"/>
        <v>294.08999999999997</v>
      </c>
      <c r="BN6" s="77">
        <f t="shared" si="5"/>
        <v>338.47</v>
      </c>
      <c r="BO6" s="77">
        <f t="shared" si="5"/>
        <v>368.83</v>
      </c>
      <c r="BP6" s="69" t="str">
        <f>IF(BP7="","",IF(BP7="-","【-】","【"&amp;SUBSTITUTE(TEXT(BP7,"#,##0.00"),"-","△")&amp;"】"))</f>
        <v>【386.06】</v>
      </c>
      <c r="BQ6" s="77">
        <f t="shared" ref="BQ6:BZ6" si="6">IF(BQ7="",NA(),BQ7)</f>
        <v>56.02</v>
      </c>
      <c r="BR6" s="77">
        <f t="shared" si="6"/>
        <v>54.84</v>
      </c>
      <c r="BS6" s="77">
        <f t="shared" si="6"/>
        <v>53.08</v>
      </c>
      <c r="BT6" s="77">
        <f t="shared" si="6"/>
        <v>56.69</v>
      </c>
      <c r="BU6" s="77">
        <f t="shared" si="6"/>
        <v>60.77</v>
      </c>
      <c r="BV6" s="77">
        <f t="shared" si="6"/>
        <v>60.59</v>
      </c>
      <c r="BW6" s="77">
        <f t="shared" si="6"/>
        <v>60</v>
      </c>
      <c r="BX6" s="77">
        <f t="shared" si="6"/>
        <v>59.01</v>
      </c>
      <c r="BY6" s="77">
        <f t="shared" si="6"/>
        <v>56.06</v>
      </c>
      <c r="BZ6" s="77">
        <f t="shared" si="6"/>
        <v>53.25</v>
      </c>
      <c r="CA6" s="69" t="str">
        <f>IF(CA7="","",IF(CA7="-","【-】","【"&amp;SUBSTITUTE(TEXT(CA7,"#,##0.00"),"-","△")&amp;"】"))</f>
        <v>【51.14】</v>
      </c>
      <c r="CB6" s="77">
        <f t="shared" ref="CB6:CK6" si="7">IF(CB7="",NA(),CB7)</f>
        <v>193.35</v>
      </c>
      <c r="CC6" s="77">
        <f t="shared" si="7"/>
        <v>196.96</v>
      </c>
      <c r="CD6" s="77">
        <f t="shared" si="7"/>
        <v>202.19</v>
      </c>
      <c r="CE6" s="77">
        <f t="shared" si="7"/>
        <v>203.75</v>
      </c>
      <c r="CF6" s="77">
        <f t="shared" si="7"/>
        <v>198.27</v>
      </c>
      <c r="CG6" s="77">
        <f t="shared" si="7"/>
        <v>280.23</v>
      </c>
      <c r="CH6" s="77">
        <f t="shared" si="7"/>
        <v>282.70999999999998</v>
      </c>
      <c r="CI6" s="77">
        <f t="shared" si="7"/>
        <v>291.82</v>
      </c>
      <c r="CJ6" s="77">
        <f t="shared" si="7"/>
        <v>304.36</v>
      </c>
      <c r="CK6" s="77">
        <f t="shared" si="7"/>
        <v>325.45</v>
      </c>
      <c r="CL6" s="69" t="str">
        <f>IF(CL7="","",IF(CL7="-","【-】","【"&amp;SUBSTITUTE(TEXT(CL7,"#,##0.00"),"-","△")&amp;"】"))</f>
        <v>【329.31】</v>
      </c>
      <c r="CM6" s="77">
        <f t="shared" ref="CM6:CV6" si="8">IF(CM7="",NA(),CM7)</f>
        <v>72.94</v>
      </c>
      <c r="CN6" s="77">
        <f t="shared" si="8"/>
        <v>73.010000000000005</v>
      </c>
      <c r="CO6" s="77">
        <f t="shared" si="8"/>
        <v>72.900000000000006</v>
      </c>
      <c r="CP6" s="77">
        <f t="shared" si="8"/>
        <v>72.930000000000007</v>
      </c>
      <c r="CQ6" s="77">
        <f t="shared" si="8"/>
        <v>72.959999999999994</v>
      </c>
      <c r="CR6" s="77">
        <f t="shared" si="8"/>
        <v>58.19</v>
      </c>
      <c r="CS6" s="77">
        <f t="shared" si="8"/>
        <v>56.52</v>
      </c>
      <c r="CT6" s="77">
        <f t="shared" si="8"/>
        <v>88.45</v>
      </c>
      <c r="CU6" s="77">
        <f t="shared" si="8"/>
        <v>54.08</v>
      </c>
      <c r="CV6" s="77">
        <f t="shared" si="8"/>
        <v>52.59</v>
      </c>
      <c r="CW6" s="69" t="str">
        <f>IF(CW7="","",IF(CW7="-","【-】","【"&amp;SUBSTITUTE(TEXT(CW7,"#,##0.00"),"-","△")&amp;"】"))</f>
        <v>【54.37】</v>
      </c>
      <c r="CX6" s="77">
        <f t="shared" ref="CX6:DG6" si="9">IF(CX7="",NA(),CX7)</f>
        <v>100</v>
      </c>
      <c r="CY6" s="77">
        <f t="shared" si="9"/>
        <v>100</v>
      </c>
      <c r="CZ6" s="77">
        <f t="shared" si="9"/>
        <v>100</v>
      </c>
      <c r="DA6" s="77">
        <f t="shared" si="9"/>
        <v>100</v>
      </c>
      <c r="DB6" s="77">
        <f t="shared" si="9"/>
        <v>100</v>
      </c>
      <c r="DC6" s="77">
        <f t="shared" si="9"/>
        <v>87.8</v>
      </c>
      <c r="DD6" s="77">
        <f t="shared" si="9"/>
        <v>88.43</v>
      </c>
      <c r="DE6" s="77">
        <f t="shared" si="9"/>
        <v>90.34</v>
      </c>
      <c r="DF6" s="77">
        <f t="shared" si="9"/>
        <v>90.57</v>
      </c>
      <c r="DG6" s="77">
        <f t="shared" si="9"/>
        <v>87.02</v>
      </c>
      <c r="DH6" s="69" t="str">
        <f>IF(DH7="","",IF(DH7="-","【-】","【"&amp;SUBSTITUTE(TEXT(DH7,"#,##0.00"),"-","△")&amp;"】"))</f>
        <v>【84.89】</v>
      </c>
      <c r="DI6" s="77">
        <f t="shared" ref="DI6:DR6" si="10">IF(DI7="",NA(),DI7)</f>
        <v>5.6</v>
      </c>
      <c r="DJ6" s="77">
        <f t="shared" si="10"/>
        <v>11.2</v>
      </c>
      <c r="DK6" s="77">
        <f t="shared" si="10"/>
        <v>16.8</v>
      </c>
      <c r="DL6" s="77">
        <f t="shared" si="10"/>
        <v>22.4</v>
      </c>
      <c r="DM6" s="77">
        <f t="shared" si="10"/>
        <v>27.99</v>
      </c>
      <c r="DN6" s="77">
        <f t="shared" si="10"/>
        <v>15.74</v>
      </c>
      <c r="DO6" s="77">
        <f t="shared" si="10"/>
        <v>21.02</v>
      </c>
      <c r="DP6" s="77">
        <f t="shared" si="10"/>
        <v>24.31</v>
      </c>
      <c r="DQ6" s="77">
        <f t="shared" si="10"/>
        <v>26.92</v>
      </c>
      <c r="DR6" s="77">
        <f t="shared" si="10"/>
        <v>27.57</v>
      </c>
      <c r="DS6" s="69" t="str">
        <f>IF(DS7="","",IF(DS7="-","【-】","【"&amp;SUBSTITUTE(TEXT(DS7,"#,##0.00"),"-","△")&amp;"】"))</f>
        <v>【26.38】</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52159</v>
      </c>
      <c r="D7" s="62">
        <v>46</v>
      </c>
      <c r="E7" s="62">
        <v>18</v>
      </c>
      <c r="F7" s="62">
        <v>0</v>
      </c>
      <c r="G7" s="62">
        <v>0</v>
      </c>
      <c r="H7" s="62" t="s">
        <v>95</v>
      </c>
      <c r="I7" s="62" t="s">
        <v>96</v>
      </c>
      <c r="J7" s="62" t="s">
        <v>97</v>
      </c>
      <c r="K7" s="62" t="s">
        <v>98</v>
      </c>
      <c r="L7" s="62" t="s">
        <v>99</v>
      </c>
      <c r="M7" s="62" t="s">
        <v>100</v>
      </c>
      <c r="N7" s="70" t="s">
        <v>101</v>
      </c>
      <c r="O7" s="70">
        <v>41.28</v>
      </c>
      <c r="P7" s="70">
        <v>9.89</v>
      </c>
      <c r="Q7" s="70">
        <v>100</v>
      </c>
      <c r="R7" s="70">
        <v>3850</v>
      </c>
      <c r="S7" s="70">
        <v>22859</v>
      </c>
      <c r="T7" s="70">
        <v>1093.56</v>
      </c>
      <c r="U7" s="70">
        <v>20.9</v>
      </c>
      <c r="V7" s="70">
        <v>2237</v>
      </c>
      <c r="W7" s="70">
        <v>3.68</v>
      </c>
      <c r="X7" s="70">
        <v>607.88</v>
      </c>
      <c r="Y7" s="70">
        <v>115.65</v>
      </c>
      <c r="Z7" s="70">
        <v>99.66</v>
      </c>
      <c r="AA7" s="70">
        <v>102.17</v>
      </c>
      <c r="AB7" s="70">
        <v>103.9</v>
      </c>
      <c r="AC7" s="70">
        <v>98.88</v>
      </c>
      <c r="AD7" s="70">
        <v>99.03</v>
      </c>
      <c r="AE7" s="70">
        <v>100.41</v>
      </c>
      <c r="AF7" s="70">
        <v>100.17</v>
      </c>
      <c r="AG7" s="70">
        <v>96.95</v>
      </c>
      <c r="AH7" s="70">
        <v>99.24</v>
      </c>
      <c r="AI7" s="70">
        <v>100.06</v>
      </c>
      <c r="AJ7" s="70">
        <v>0</v>
      </c>
      <c r="AK7" s="70">
        <v>0</v>
      </c>
      <c r="AL7" s="70">
        <v>0</v>
      </c>
      <c r="AM7" s="70">
        <v>0</v>
      </c>
      <c r="AN7" s="70">
        <v>0</v>
      </c>
      <c r="AO7" s="70">
        <v>74.239999999999995</v>
      </c>
      <c r="AP7" s="70">
        <v>83.92</v>
      </c>
      <c r="AQ7" s="70">
        <v>89.31</v>
      </c>
      <c r="AR7" s="70">
        <v>91.33</v>
      </c>
      <c r="AS7" s="70">
        <v>89.91</v>
      </c>
      <c r="AT7" s="70">
        <v>84.61</v>
      </c>
      <c r="AU7" s="70">
        <v>78.02</v>
      </c>
      <c r="AV7" s="70">
        <v>77.2</v>
      </c>
      <c r="AW7" s="70">
        <v>81.81</v>
      </c>
      <c r="AX7" s="70">
        <v>89.28</v>
      </c>
      <c r="AY7" s="70">
        <v>87.07</v>
      </c>
      <c r="AZ7" s="70">
        <v>100.47</v>
      </c>
      <c r="BA7" s="70">
        <v>122.71</v>
      </c>
      <c r="BB7" s="70">
        <v>138.19999999999999</v>
      </c>
      <c r="BC7" s="70">
        <v>126.97</v>
      </c>
      <c r="BD7" s="70">
        <v>103.61</v>
      </c>
      <c r="BE7" s="70">
        <v>106.63</v>
      </c>
      <c r="BF7" s="70">
        <v>0</v>
      </c>
      <c r="BG7" s="70">
        <v>0</v>
      </c>
      <c r="BH7" s="70">
        <v>0</v>
      </c>
      <c r="BI7" s="70">
        <v>0</v>
      </c>
      <c r="BJ7" s="70">
        <v>0</v>
      </c>
      <c r="BK7" s="70">
        <v>294.27</v>
      </c>
      <c r="BL7" s="70">
        <v>294.08999999999997</v>
      </c>
      <c r="BM7" s="70">
        <v>294.08999999999997</v>
      </c>
      <c r="BN7" s="70">
        <v>338.47</v>
      </c>
      <c r="BO7" s="70">
        <v>368.83</v>
      </c>
      <c r="BP7" s="70">
        <v>386.06</v>
      </c>
      <c r="BQ7" s="70">
        <v>56.02</v>
      </c>
      <c r="BR7" s="70">
        <v>54.84</v>
      </c>
      <c r="BS7" s="70">
        <v>53.08</v>
      </c>
      <c r="BT7" s="70">
        <v>56.69</v>
      </c>
      <c r="BU7" s="70">
        <v>60.77</v>
      </c>
      <c r="BV7" s="70">
        <v>60.59</v>
      </c>
      <c r="BW7" s="70">
        <v>60</v>
      </c>
      <c r="BX7" s="70">
        <v>59.01</v>
      </c>
      <c r="BY7" s="70">
        <v>56.06</v>
      </c>
      <c r="BZ7" s="70">
        <v>53.25</v>
      </c>
      <c r="CA7" s="70">
        <v>51.14</v>
      </c>
      <c r="CB7" s="70">
        <v>193.35</v>
      </c>
      <c r="CC7" s="70">
        <v>196.96</v>
      </c>
      <c r="CD7" s="70">
        <v>202.19</v>
      </c>
      <c r="CE7" s="70">
        <v>203.75</v>
      </c>
      <c r="CF7" s="70">
        <v>198.27</v>
      </c>
      <c r="CG7" s="70">
        <v>280.23</v>
      </c>
      <c r="CH7" s="70">
        <v>282.70999999999998</v>
      </c>
      <c r="CI7" s="70">
        <v>291.82</v>
      </c>
      <c r="CJ7" s="70">
        <v>304.36</v>
      </c>
      <c r="CK7" s="70">
        <v>325.45</v>
      </c>
      <c r="CL7" s="70">
        <v>329.31</v>
      </c>
      <c r="CM7" s="70">
        <v>72.94</v>
      </c>
      <c r="CN7" s="70">
        <v>73.010000000000005</v>
      </c>
      <c r="CO7" s="70">
        <v>72.900000000000006</v>
      </c>
      <c r="CP7" s="70">
        <v>72.930000000000007</v>
      </c>
      <c r="CQ7" s="70">
        <v>72.959999999999994</v>
      </c>
      <c r="CR7" s="70">
        <v>58.19</v>
      </c>
      <c r="CS7" s="70">
        <v>56.52</v>
      </c>
      <c r="CT7" s="70">
        <v>88.45</v>
      </c>
      <c r="CU7" s="70">
        <v>54.08</v>
      </c>
      <c r="CV7" s="70">
        <v>52.59</v>
      </c>
      <c r="CW7" s="70">
        <v>54.37</v>
      </c>
      <c r="CX7" s="70">
        <v>100</v>
      </c>
      <c r="CY7" s="70">
        <v>100</v>
      </c>
      <c r="CZ7" s="70">
        <v>100</v>
      </c>
      <c r="DA7" s="70">
        <v>100</v>
      </c>
      <c r="DB7" s="70">
        <v>100</v>
      </c>
      <c r="DC7" s="70">
        <v>87.8</v>
      </c>
      <c r="DD7" s="70">
        <v>88.43</v>
      </c>
      <c r="DE7" s="70">
        <v>90.34</v>
      </c>
      <c r="DF7" s="70">
        <v>90.57</v>
      </c>
      <c r="DG7" s="70">
        <v>87.02</v>
      </c>
      <c r="DH7" s="70">
        <v>84.89</v>
      </c>
      <c r="DI7" s="70">
        <v>5.6</v>
      </c>
      <c r="DJ7" s="70">
        <v>11.2</v>
      </c>
      <c r="DK7" s="70">
        <v>16.8</v>
      </c>
      <c r="DL7" s="70">
        <v>22.4</v>
      </c>
      <c r="DM7" s="70">
        <v>27.99</v>
      </c>
      <c r="DN7" s="70">
        <v>15.74</v>
      </c>
      <c r="DO7" s="70">
        <v>21.02</v>
      </c>
      <c r="DP7" s="70">
        <v>24.31</v>
      </c>
      <c r="DQ7" s="70">
        <v>26.92</v>
      </c>
      <c r="DR7" s="70">
        <v>27.57</v>
      </c>
      <c r="DS7" s="70">
        <v>26.38</v>
      </c>
      <c r="DT7" s="70" t="s">
        <v>101</v>
      </c>
      <c r="DU7" s="70" t="s">
        <v>101</v>
      </c>
      <c r="DV7" s="70" t="s">
        <v>101</v>
      </c>
      <c r="DW7" s="70" t="s">
        <v>101</v>
      </c>
      <c r="DX7" s="70" t="s">
        <v>101</v>
      </c>
      <c r="DY7" s="70" t="s">
        <v>101</v>
      </c>
      <c r="DZ7" s="70" t="s">
        <v>101</v>
      </c>
      <c r="EA7" s="70" t="s">
        <v>101</v>
      </c>
      <c r="EB7" s="70" t="s">
        <v>101</v>
      </c>
      <c r="EC7" s="70" t="s">
        <v>101</v>
      </c>
      <c r="ED7" s="70" t="s">
        <v>101</v>
      </c>
      <c r="EE7" s="70" t="s">
        <v>101</v>
      </c>
      <c r="EF7" s="70" t="s">
        <v>101</v>
      </c>
      <c r="EG7" s="70" t="s">
        <v>101</v>
      </c>
      <c r="EH7" s="70" t="s">
        <v>101</v>
      </c>
      <c r="EI7" s="70" t="s">
        <v>101</v>
      </c>
      <c r="EJ7" s="70" t="s">
        <v>101</v>
      </c>
      <c r="EK7" s="70" t="s">
        <v>101</v>
      </c>
      <c r="EL7" s="70" t="s">
        <v>101</v>
      </c>
      <c r="EM7" s="70" t="s">
        <v>101</v>
      </c>
      <c r="EN7" s="70" t="s">
        <v>101</v>
      </c>
      <c r="EO7" s="70" t="s">
        <v>101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senboku</cp:lastModifiedBy>
  <dcterms:created xsi:type="dcterms:W3CDTF">2025-12-23T06:29:21Z</dcterms:created>
  <dcterms:modified xsi:type="dcterms:W3CDTF">2026-01-20T06:08:51Z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2026-01-20T06:08:51Z</vt:filetime>
  </property>
</Properties>
</file>