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元Z）旧サーバ\01 旧企業局\業務課\02_県照会関係\18_経営比較分析\R7\"/>
    </mc:Choice>
  </mc:AlternateContent>
  <workbookProtection workbookAlgorithmName="SHA-512" workbookHashValue="spT520p5Y6DFUGaJfZl0RFdlvfLGwD7W5tfNrRu+xgK+jy7irwgmWdVRVXdNTFvtBxWjsiX6RneiMIOMq3EP0g==" workbookSaltValue="cP9twGcAZRyqSVaxwSytZA==" workbookSpinCount="100000" lockStructure="1"/>
  <bookViews>
    <workbookView xWindow="0" yWindow="0" windowWidth="20265" windowHeight="723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P6" i="5"/>
  <c r="P10" i="4" s="1"/>
  <c r="O6" i="5"/>
  <c r="N6" i="5"/>
  <c r="M6" i="5"/>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H85" i="4"/>
  <c r="F85" i="4"/>
  <c r="BB10" i="4"/>
  <c r="AT10" i="4"/>
  <c r="W10" i="4"/>
  <c r="I10" i="4"/>
  <c r="B10" i="4"/>
  <c r="BB8" i="4"/>
  <c r="AT8" i="4"/>
  <c r="AL8" i="4"/>
  <c r="AD8" i="4"/>
  <c r="P8" i="4"/>
  <c r="I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<sst xmlns="http://schemas.openxmlformats.org/spreadsheetml/2006/main" count="228" uniqueCount="112">
  <si>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</si>
  <si>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</si>
  <si>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</si>
  <si>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</si>
  <si>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</si>
  <si>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</si>
  <si>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</si>
  <si>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</si>
  <si>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</si>
  <si>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</si>
  <si>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</si>
  <si>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</si>
  <si>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</si>
  <si>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</si>
  <si>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</si>
  <si>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</si>
  <si>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</si>
  <si>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</si>
  <si>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</si>
  <si>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</si>
  <si>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</si>
  <si>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</si>
  <si>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</si>
  <si>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</si>
  <si>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</si>
  <si>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</si>
  <si>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</si>
  <si>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</si>
  <si>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</si>
  <si>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</si>
  <si>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</si>
  <si>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</si>
  <si>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</si>
  <si>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</si>
  <si>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</si>
  <si>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</si>
  <si>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</si>
  <si>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</si>
  <si>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</si>
  <si>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</si>
  <si>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</si>
  <si>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</si>
  <si>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</si>
  <si>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</si>
  <si>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</si>
  <si>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</si>
  <si>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</si>
  <si>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</si>
  <si>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</si>
  <si>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</si>
  <si>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</si>
  <si>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</si>
  <si>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</si>
  <si>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</si>
  <si>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</si>
  <si>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</si>
  <si>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</si>
  <si>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</si>
  <si>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</si>
  <si>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</si>
  <si>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</si>
  <si>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</si>
  <si>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</si>
  <si>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</si>
  <si>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</si>
  <si>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</si>
  <si>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</si>
  <si>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</si>
  <si>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</si>
  <si>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</si>
  <si>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</si>
  <si>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</si>
  <si>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</si>
  <si>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</si>
  <si>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</si>
  <si>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</si>
  <si>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</si>
  <si>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</si>
  <si>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</si>
  <si>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</si>
  <si>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</si>
  <si>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</si>
  <si>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</si>
  <si>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</si>
  <si>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</si>
  <si>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</si>
  <si>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</si>
  <si>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</si>
  <si>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</si>
  <si>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</si>
  <si>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</si>
  <si>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</si>
  <si>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仙北市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</si>
  <si>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</si>
  <si>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</si>
  <si>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</si>
  <si>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</si>
  <si>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</si>
  <si>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</si>
  <si>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</si>
  <si>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</si>
  <si>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</si>
  <si>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</si>
  <si>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</si>
  <si>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</si>
  <si>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</si>
  <si>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</si>
  <si>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</si>
  <si>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</si>
  <si>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当市においては、今日でもなお水道未普及地域が存在しており、令和元年度より卒田地区の未普及地域解消事業に着手している。他方、水道給水区域内に点在すると考えられる老朽管や老朽施設等の更新には、これまであまり着手していなかったが、令和4年度から本格的に老朽管の更新を進めている状況である。
　上記を踏まえ、当該年度に更新した管路延長の割合を表す「③管路更新率」は、今後増加傾向となる見込みである。現有の水道管路延長のうち、法定耐用年数を超えたものの割合を示す「②管路経年化率」を見ると、平成28年度末における旧簡易水道事業の統合により大きく増加しており平均より高比率であるため、引き続き未普及地域解消事業と併行して、管路の更新も順次着手しなければならない状況となっている。</t>
    <rPh sb="113" eb="115">
      <t>レイワ</t>
    </rPh>
    <rPh sb="116" eb="117">
      <t>ネン</t>
    </rPh>
    <phoneticPr fontId="4"/>
  </si>
  <si>
    <t>　水道未普及地域解消事業の必要性を見極めながら実施し、これと併行して水道施設の老朽化状況を調査し、必要に応じて順次更新することで、「②管路経年化率」の改善を図り、「③管路更新率」についても当該年度同様管路の更新を実施していく。また、同時に現有施設の必要性や利用頻度についても併せて分析し、水需要を勘案しながら施設のダウンサイジングやスペックダウンを検討することで、「⑦施設利用率」や「⑧有収率」の向上を図り、「①経常収支比率」及び「⑤料金回収率」が100％を上回るよう、必要に応じて料金改定を再度実施すると共に経常経費の削減により経営状況の改善に努める必要がある。</t>
    <rPh sb="235" eb="237">
      <t>ヒツヨウ</t>
    </rPh>
    <rPh sb="238" eb="239">
      <t>オウ</t>
    </rPh>
    <rPh sb="246" eb="248">
      <t>サイド</t>
    </rPh>
    <phoneticPr fontId="4"/>
  </si>
  <si>
    <t>　平成28年度末にて旧簡易水道事業が上水道事業へ統合したため、昨年度の経営状況に引き続き、全体的に悪化傾向である。特に、給水収益や一般会計からの繰入金等の収益で、水道施設の維持管理費や支払利息等の費用をどの程度賄えているかを示す「①経常収支比率」は、令和6年9月から実施した段階的な料金改定により前年度より1.78ポイント上昇しているが依然として100％を下回り、赤経営となっている。要因として、人口減少の影響による給水収益の伸び悩みのほか、電気料金の高騰等が挙げられる。給水に係る費用が、どの程度給水収益で賄えているかを示す「⑤料金回収率」と併せて分析すると、こちらも100％を下回っていることから、経常費用の削減と、適切な料金収入の確保が必要である。また、給水収益に対する企業債残高の割合を示す「④企業債残高対給水収益比率」について、平均より高比率となっているが、要因としては、上記のとおり人口減少による給水収益の伸び悩みのほか、水道未普及地域解消事業や老朽管更新事業による企業債の増加も挙げられ、今後は当事業の必要性の見極め及び実施による給水収益の適切な回収に努める必要がある。
　他方、経営の効率性という観点から分析すると、水道施設の配水能力に対する配水量の割合を示す「⑦施設利用率」は51.08％であり前年度より減少しているが、水道施設の稼働が収益に反映されている割合を示す「⑧有収率」では依然52.85％と低く推移している。このことから、漏水等の原因で給水した全ての水道水が収益に結びついているわけではないということが分析できるため、老朽化に伴う施設の更新や、適切な施設規模の見直しが必要である。</t>
    <rPh sb="125" eb="127">
      <t>レイワ</t>
    </rPh>
    <rPh sb="128" eb="129">
      <t>ネン</t>
    </rPh>
    <rPh sb="130" eb="131">
      <t>ガツ</t>
    </rPh>
    <rPh sb="133" eb="135">
      <t>ジッシ</t>
    </rPh>
    <rPh sb="137" eb="140">
      <t>ダンカイテキ</t>
    </rPh>
    <rPh sb="141" eb="143">
      <t>リョウキン</t>
    </rPh>
    <rPh sb="143" eb="145">
      <t>カイテイ</t>
    </rPh>
    <rPh sb="148" eb="151">
      <t>ゼンネンド</t>
    </rPh>
    <rPh sb="161" eb="163">
      <t>ジョウショウ</t>
    </rPh>
    <rPh sb="168" eb="170">
      <t>イゼン</t>
    </rPh>
    <rPh sb="203" eb="205">
      <t>エイキョウ</t>
    </rPh>
    <rPh sb="213" eb="214">
      <t>ノ</t>
    </rPh>
    <rPh sb="215" eb="216">
      <t>ナヤ</t>
    </rPh>
    <rPh sb="397" eb="399">
      <t>ジンコウ</t>
    </rPh>
    <rPh sb="399" eb="401">
      <t>ゲンショウ</t>
    </rPh>
    <rPh sb="409" eb="410">
      <t>ノ</t>
    </rPh>
    <rPh sb="411" eb="412">
      <t>ナヤ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</si>
</sst>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1.61</c:v>
                </c:pt>
                <c:pt idx="1">
                  <c:v>0.97</c:v>
                </c:pt>
                <c:pt idx="2">
                  <c:v>2.61</c:v>
                </c:pt>
                <c:pt idx="3">
                  <c:v>0.65</c:v>
                </c:pt>
                <c:pt idx="4">
                  <c:v>0.38</c:v>
                </c:pt>
              </c:numCache>
            </c:numRef>
          </c:val>
          <c:extLst>
            <c:ext xmlns:c16="http://schemas.microsoft.com/office/drawing/2014/chart" uri="{C3380CC4-5D6E-409C-BE32-E72D297353CC}">
              <c16:uniqueId val="{00000000-BB2D-46F4-964D-B36A78FDF51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0.39</c:v>
                </c:pt>
              </c:numCache>
            </c:numRef>
          </c:val>
          <c:smooth val="0"/>
          <c:extLst>
            <c:ext xmlns:c16="http://schemas.microsoft.com/office/drawing/2014/chart" uri="{C3380CC4-5D6E-409C-BE32-E72D297353CC}">
              <c16:uniqueId val="{00000001-BB2D-46F4-964D-B36A78FDF51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58.33</c:v>
                </c:pt>
                <c:pt idx="1">
                  <c:v>56.38</c:v>
                </c:pt>
                <c:pt idx="2">
                  <c:v>52.47</c:v>
                </c:pt>
                <c:pt idx="3">
                  <c:v>51.7</c:v>
                </c:pt>
                <c:pt idx="4">
                  <c:v>51.08</c:v>
                </c:pt>
              </c:numCache>
            </c:numRef>
          </c:val>
          <c:extLst>
            <c:ext xmlns:c16="http://schemas.microsoft.com/office/drawing/2014/chart" uri="{C3380CC4-5D6E-409C-BE32-E72D297353CC}">
              <c16:uniqueId val="{00000000-A6E6-4CDD-B542-5DA185D6BF4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55.47</c:v>
                </c:pt>
              </c:numCache>
            </c:numRef>
          </c:val>
          <c:smooth val="0"/>
          <c:extLst>
            <c:ext xmlns:c16="http://schemas.microsoft.com/office/drawing/2014/chart" uri="{C3380CC4-5D6E-409C-BE32-E72D297353CC}">
              <c16:uniqueId val="{00000001-A6E6-4CDD-B542-5DA185D6BF4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50.17</c:v>
                </c:pt>
                <c:pt idx="1">
                  <c:v>50.37</c:v>
                </c:pt>
                <c:pt idx="2">
                  <c:v>53.09</c:v>
                </c:pt>
                <c:pt idx="3">
                  <c:v>52.77</c:v>
                </c:pt>
                <c:pt idx="4">
                  <c:v>52.85</c:v>
                </c:pt>
              </c:numCache>
            </c:numRef>
          </c:val>
          <c:extLst>
            <c:ext xmlns:c16="http://schemas.microsoft.com/office/drawing/2014/chart" uri="{C3380CC4-5D6E-409C-BE32-E72D297353CC}">
              <c16:uniqueId val="{00000000-50AF-4E4E-8229-E4BFF33F0D5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76.97</c:v>
                </c:pt>
              </c:numCache>
            </c:numRef>
          </c:val>
          <c:smooth val="0"/>
          <c:extLst>
            <c:ext xmlns:c16="http://schemas.microsoft.com/office/drawing/2014/chart" uri="{C3380CC4-5D6E-409C-BE32-E72D297353CC}">
              <c16:uniqueId val="{00000001-50AF-4E4E-8229-E4BFF33F0D5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81</c:v>
                </c:pt>
                <c:pt idx="1">
                  <c:v>81.540000000000006</c:v>
                </c:pt>
                <c:pt idx="2">
                  <c:v>78.02</c:v>
                </c:pt>
                <c:pt idx="3">
                  <c:v>77.22</c:v>
                </c:pt>
                <c:pt idx="4">
                  <c:v>79</c:v>
                </c:pt>
              </c:numCache>
            </c:numRef>
          </c:val>
          <c:extLst>
            <c:ext xmlns:c16="http://schemas.microsoft.com/office/drawing/2014/chart" uri="{C3380CC4-5D6E-409C-BE32-E72D297353CC}">
              <c16:uniqueId val="{00000000-A35E-4631-8A40-2397FEBF233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105.08</c:v>
                </c:pt>
              </c:numCache>
            </c:numRef>
          </c:val>
          <c:smooth val="0"/>
          <c:extLst>
            <c:ext xmlns:c16="http://schemas.microsoft.com/office/drawing/2014/chart" uri="{C3380CC4-5D6E-409C-BE32-E72D297353CC}">
              <c16:uniqueId val="{00000001-A35E-4631-8A40-2397FEBF233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39.58</c:v>
                </c:pt>
                <c:pt idx="1">
                  <c:v>40.44</c:v>
                </c:pt>
                <c:pt idx="2">
                  <c:v>40.880000000000003</c:v>
                </c:pt>
                <c:pt idx="3">
                  <c:v>41.29</c:v>
                </c:pt>
                <c:pt idx="4">
                  <c:v>41.54</c:v>
                </c:pt>
              </c:numCache>
            </c:numRef>
          </c:val>
          <c:extLst>
            <c:ext xmlns:c16="http://schemas.microsoft.com/office/drawing/2014/chart" uri="{C3380CC4-5D6E-409C-BE32-E72D297353CC}">
              <c16:uniqueId val="{00000000-3A39-46A5-B192-D5FEFB07535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52.87</c:v>
                </c:pt>
              </c:numCache>
            </c:numRef>
          </c:val>
          <c:smooth val="0"/>
          <c:extLst>
            <c:ext xmlns:c16="http://schemas.microsoft.com/office/drawing/2014/chart" uri="{C3380CC4-5D6E-409C-BE32-E72D297353CC}">
              <c16:uniqueId val="{00000001-3A39-46A5-B192-D5FEFB07535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33.96</c:v>
                </c:pt>
                <c:pt idx="1">
                  <c:v>34.380000000000003</c:v>
                </c:pt>
                <c:pt idx="2">
                  <c:v>33.450000000000003</c:v>
                </c:pt>
                <c:pt idx="3">
                  <c:v>33.39</c:v>
                </c:pt>
                <c:pt idx="4">
                  <c:v>33.76</c:v>
                </c:pt>
              </c:numCache>
            </c:numRef>
          </c:val>
          <c:extLst>
            <c:ext xmlns:c16="http://schemas.microsoft.com/office/drawing/2014/chart" uri="{C3380CC4-5D6E-409C-BE32-E72D297353CC}">
              <c16:uniqueId val="{00000000-3AD0-4076-9279-9CD35D194E9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26.86</c:v>
                </c:pt>
              </c:numCache>
            </c:numRef>
          </c:val>
          <c:smooth val="0"/>
          <c:extLst>
            <c:ext xmlns:c16="http://schemas.microsoft.com/office/drawing/2014/chart" uri="{C3380CC4-5D6E-409C-BE32-E72D297353CC}">
              <c16:uniqueId val="{00000001-3AD0-4076-9279-9CD35D194E9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
                  <c:v>0</c:v>
                </c:pt>
                <c:pt idx="1">
                  <c:v>26.48</c:v>
                </c:pt>
                <c:pt idx="2">
                  <c:v>67.67</c:v>
                </c:pt>
                <c:pt idx="3">
                  <c:v>108.81</c:v>
                </c:pt>
                <c:pt idx="4">
                  <c:v>140.75</c:v>
                </c:pt>
              </c:numCache>
            </c:numRef>
          </c:val>
          <c:extLst>
            <c:ext xmlns:c16="http://schemas.microsoft.com/office/drawing/2014/chart" uri="{C3380CC4-5D6E-409C-BE32-E72D297353CC}">
              <c16:uniqueId val="{00000000-71E2-4EA7-99D7-1D34BDC19D5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10.8</c:v>
                </c:pt>
              </c:numCache>
            </c:numRef>
          </c:val>
          <c:smooth val="0"/>
          <c:extLst>
            <c:ext xmlns:c16="http://schemas.microsoft.com/office/drawing/2014/chart" uri="{C3380CC4-5D6E-409C-BE32-E72D297353CC}">
              <c16:uniqueId val="{00000001-71E2-4EA7-99D7-1D34BDC19D5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166.49</c:v>
                </c:pt>
                <c:pt idx="1">
                  <c:v>198.56</c:v>
                </c:pt>
                <c:pt idx="2">
                  <c:v>154.87</c:v>
                </c:pt>
                <c:pt idx="3">
                  <c:v>143.36000000000001</c:v>
                </c:pt>
                <c:pt idx="4">
                  <c:v>104.65</c:v>
                </c:pt>
              </c:numCache>
            </c:numRef>
          </c:val>
          <c:extLst>
            <c:ext xmlns:c16="http://schemas.microsoft.com/office/drawing/2014/chart" uri="{C3380CC4-5D6E-409C-BE32-E72D297353CC}">
              <c16:uniqueId val="{00000000-3BB4-4063-8589-524755D7447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362.35</c:v>
                </c:pt>
              </c:numCache>
            </c:numRef>
          </c:val>
          <c:smooth val="0"/>
          <c:extLst>
            <c:ext xmlns:c16="http://schemas.microsoft.com/office/drawing/2014/chart" uri="{C3380CC4-5D6E-409C-BE32-E72D297353CC}">
              <c16:uniqueId val="{00000001-3BB4-4063-8589-524755D7447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1096.4100000000001</c:v>
                </c:pt>
                <c:pt idx="1">
                  <c:v>1052.68</c:v>
                </c:pt>
                <c:pt idx="2">
                  <c:v>1114.46</c:v>
                </c:pt>
                <c:pt idx="3">
                  <c:v>1147.5</c:v>
                </c:pt>
                <c:pt idx="4">
                  <c:v>1112.67</c:v>
                </c:pt>
              </c:numCache>
            </c:numRef>
          </c:val>
          <c:extLst>
            <c:ext xmlns:c16="http://schemas.microsoft.com/office/drawing/2014/chart" uri="{C3380CC4-5D6E-409C-BE32-E72D297353CC}">
              <c16:uniqueId val="{00000000-0A93-4A34-B5E1-810EAAB1418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429.24</c:v>
                </c:pt>
              </c:numCache>
            </c:numRef>
          </c:val>
          <c:smooth val="0"/>
          <c:extLst>
            <c:ext xmlns:c16="http://schemas.microsoft.com/office/drawing/2014/chart" uri="{C3380CC4-5D6E-409C-BE32-E72D297353CC}">
              <c16:uniqueId val="{00000001-0A93-4A34-B5E1-810EAAB1418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67.62</c:v>
                </c:pt>
                <c:pt idx="1">
                  <c:v>72.59</c:v>
                </c:pt>
                <c:pt idx="2">
                  <c:v>69.06</c:v>
                </c:pt>
                <c:pt idx="3">
                  <c:v>66.81</c:v>
                </c:pt>
                <c:pt idx="4">
                  <c:v>70.430000000000007</c:v>
                </c:pt>
              </c:numCache>
            </c:numRef>
          </c:val>
          <c:extLst>
            <c:ext xmlns:c16="http://schemas.microsoft.com/office/drawing/2014/chart" uri="{C3380CC4-5D6E-409C-BE32-E72D297353CC}">
              <c16:uniqueId val="{00000000-1D6F-474D-A41C-2B60043F37E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90.78</c:v>
                </c:pt>
              </c:numCache>
            </c:numRef>
          </c:val>
          <c:smooth val="0"/>
          <c:extLst>
            <c:ext xmlns:c16="http://schemas.microsoft.com/office/drawing/2014/chart" uri="{C3380CC4-5D6E-409C-BE32-E72D297353CC}">
              <c16:uniqueId val="{00000001-1D6F-474D-A41C-2B60043F37E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268.77999999999997</c:v>
                </c:pt>
                <c:pt idx="1">
                  <c:v>269.60000000000002</c:v>
                </c:pt>
                <c:pt idx="2">
                  <c:v>282.77</c:v>
                </c:pt>
                <c:pt idx="3">
                  <c:v>293.39999999999998</c:v>
                </c:pt>
                <c:pt idx="4">
                  <c:v>292.68</c:v>
                </c:pt>
              </c:numCache>
            </c:numRef>
          </c:val>
          <c:extLst>
            <c:ext xmlns:c16="http://schemas.microsoft.com/office/drawing/2014/chart" uri="{C3380CC4-5D6E-409C-BE32-E72D297353CC}">
              <c16:uniqueId val="{00000000-FE9F-420B-A7BB-F04D55C178A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202.75</c:v>
                </c:pt>
              </c:numCache>
            </c:numRef>
          </c:val>
          <c:smooth val="0"/>
          <c:extLst>
            <c:ext xmlns:c16="http://schemas.microsoft.com/office/drawing/2014/chart" uri="{C3380CC4-5D6E-409C-BE32-E72D297353CC}">
              <c16:uniqueId val="{00000001-FE9F-420B-A7BB-F04D55C178A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1" zoomScale="60" zoomScaleNormal="60" workbookViewId="0">
      <selection activeCell="AO36" sqref="AO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秋田県　仙北市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22859</v>
      </c>
      <c r="AM8" s="44"/>
      <c r="AN8" s="44"/>
      <c r="AO8" s="44"/>
      <c r="AP8" s="44"/>
      <c r="AQ8" s="44"/>
      <c r="AR8" s="44"/>
      <c r="AS8" s="44"/>
      <c r="AT8" s="45">
        <f>データ!$S$6</f>
        <v>1093.56</v>
      </c>
      <c r="AU8" s="46"/>
      <c r="AV8" s="46"/>
      <c r="AW8" s="46"/>
      <c r="AX8" s="46"/>
      <c r="AY8" s="46"/>
      <c r="AZ8" s="46"/>
      <c r="BA8" s="46"/>
      <c r="BB8" s="47">
        <f>データ!$T$6</f>
        <v>20.9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51.7</v>
      </c>
      <c r="J10" s="46"/>
      <c r="K10" s="46"/>
      <c r="L10" s="46"/>
      <c r="M10" s="46"/>
      <c r="N10" s="46"/>
      <c r="O10" s="80"/>
      <c r="P10" s="47">
        <f>データ!$P$6</f>
        <v>66.12</v>
      </c>
      <c r="Q10" s="47"/>
      <c r="R10" s="47"/>
      <c r="S10" s="47"/>
      <c r="T10" s="47"/>
      <c r="U10" s="47"/>
      <c r="V10" s="47"/>
      <c r="W10" s="44">
        <f>データ!$Q$6</f>
        <v>4730</v>
      </c>
      <c r="X10" s="44"/>
      <c r="Y10" s="44"/>
      <c r="Z10" s="44"/>
      <c r="AA10" s="44"/>
      <c r="AB10" s="44"/>
      <c r="AC10" s="44"/>
      <c r="AD10" s="2"/>
      <c r="AE10" s="2"/>
      <c r="AF10" s="2"/>
      <c r="AG10" s="2"/>
      <c r="AH10" s="2"/>
      <c r="AI10" s="2"/>
      <c r="AJ10" s="2"/>
      <c r="AK10" s="2"/>
      <c r="AL10" s="44">
        <f>データ!$U$6</f>
        <v>14958</v>
      </c>
      <c r="AM10" s="44"/>
      <c r="AN10" s="44"/>
      <c r="AO10" s="44"/>
      <c r="AP10" s="44"/>
      <c r="AQ10" s="44"/>
      <c r="AR10" s="44"/>
      <c r="AS10" s="44"/>
      <c r="AT10" s="45">
        <f>データ!$V$6</f>
        <v>76.55</v>
      </c>
      <c r="AU10" s="46"/>
      <c r="AV10" s="46"/>
      <c r="AW10" s="46"/>
      <c r="AX10" s="46"/>
      <c r="AY10" s="46"/>
      <c r="AZ10" s="46"/>
      <c r="BA10" s="46"/>
      <c r="BB10" s="47">
        <f>データ!$W$6</f>
        <v>195.4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72"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9BeiJbvuJZ3AlaIdOLtJZloaX01we8g8yUut6PAkPw7MlTs2yH7Bd9UT+ZyC+59JIYTaVF/mGGIP0Ze5Vq6faA==" saltValue="9aHI9XlyGxl1Pk8tjgDm6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52159</v>
      </c>
      <c r="D6" s="20">
        <f t="shared" si="3"/>
        <v>46</v>
      </c>
      <c r="E6" s="20">
        <f t="shared" si="3"/>
        <v>1</v>
      </c>
      <c r="F6" s="20">
        <f t="shared" si="3"/>
        <v>0</v>
      </c>
      <c r="G6" s="20">
        <f t="shared" si="3"/>
        <v>1</v>
      </c>
      <c r="H6" s="20" t="str">
        <f t="shared" si="3"/>
        <v>秋田県　仙北市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51.7</v>
      </c>
      <c r="P6" s="21">
        <f t="shared" si="3"/>
        <v>66.12</v>
      </c>
      <c r="Q6" s="21">
        <f t="shared" si="3"/>
        <v>4730</v>
      </c>
      <c r="R6" s="21">
        <f t="shared" si="3"/>
        <v>22859</v>
      </c>
      <c r="S6" s="21">
        <f t="shared" si="3"/>
        <v>1093.56</v>
      </c>
      <c r="T6" s="21">
        <f t="shared" si="3"/>
        <v>20.9</v>
      </c>
      <c r="U6" s="21">
        <f t="shared" si="3"/>
        <v>14958</v>
      </c>
      <c r="V6" s="21">
        <f t="shared" si="3"/>
        <v>76.55</v>
      </c>
      <c r="W6" s="21">
        <f t="shared" si="3"/>
        <v>195.4</v>
      </c>
      <c r="X6" s="22">
        <f>IF(X7="",NA(),X7)</f>
        <v>81</v>
      </c>
      <c r="Y6" s="22">
        <f t="shared" ref="Y6:AG6" si="4">IF(Y7="",NA(),Y7)</f>
        <v>81.540000000000006</v>
      </c>
      <c r="Z6" s="22">
        <f t="shared" si="4"/>
        <v>78.02</v>
      </c>
      <c r="AA6" s="22">
        <f t="shared" si="4"/>
        <v>77.22</v>
      </c>
      <c r="AB6" s="22">
        <f t="shared" si="4"/>
        <v>79</v>
      </c>
      <c r="AC6" s="22">
        <f t="shared" si="4"/>
        <v>108.35</v>
      </c>
      <c r="AD6" s="22">
        <f t="shared" si="4"/>
        <v>108.84</v>
      </c>
      <c r="AE6" s="22">
        <f t="shared" si="4"/>
        <v>105.92</v>
      </c>
      <c r="AF6" s="22">
        <f t="shared" si="4"/>
        <v>106.01</v>
      </c>
      <c r="AG6" s="22">
        <f t="shared" si="4"/>
        <v>105.08</v>
      </c>
      <c r="AH6" s="21" t="str">
        <f>IF(AH7="","",IF(AH7="-","【-】","【"&amp;SUBSTITUTE(TEXT(AH7,"#,##0.00"),"-","△")&amp;"】"))</f>
        <v>【107.26】</v>
      </c>
      <c r="AI6" s="21">
        <f>IF(AI7="",NA(),AI7)</f>
        <v>0</v>
      </c>
      <c r="AJ6" s="22">
        <f t="shared" ref="AJ6:AR6" si="5">IF(AJ7="",NA(),AJ7)</f>
        <v>26.48</v>
      </c>
      <c r="AK6" s="22">
        <f t="shared" si="5"/>
        <v>67.67</v>
      </c>
      <c r="AL6" s="22">
        <f t="shared" si="5"/>
        <v>108.81</v>
      </c>
      <c r="AM6" s="22">
        <f t="shared" si="5"/>
        <v>140.75</v>
      </c>
      <c r="AN6" s="22">
        <f t="shared" si="5"/>
        <v>3.98</v>
      </c>
      <c r="AO6" s="22">
        <f t="shared" si="5"/>
        <v>6.02</v>
      </c>
      <c r="AP6" s="22">
        <f t="shared" si="5"/>
        <v>7.78</v>
      </c>
      <c r="AQ6" s="22">
        <f t="shared" si="5"/>
        <v>9.59</v>
      </c>
      <c r="AR6" s="22">
        <f t="shared" si="5"/>
        <v>10.8</v>
      </c>
      <c r="AS6" s="21" t="str">
        <f>IF(AS7="","",IF(AS7="-","【-】","【"&amp;SUBSTITUTE(TEXT(AS7,"#,##0.00"),"-","△")&amp;"】"))</f>
        <v>【1.61】</v>
      </c>
      <c r="AT6" s="22">
        <f>IF(AT7="",NA(),AT7)</f>
        <v>166.49</v>
      </c>
      <c r="AU6" s="22">
        <f t="shared" ref="AU6:BC6" si="6">IF(AU7="",NA(),AU7)</f>
        <v>198.56</v>
      </c>
      <c r="AV6" s="22">
        <f t="shared" si="6"/>
        <v>154.87</v>
      </c>
      <c r="AW6" s="22">
        <f t="shared" si="6"/>
        <v>143.36000000000001</v>
      </c>
      <c r="AX6" s="22">
        <f t="shared" si="6"/>
        <v>104.65</v>
      </c>
      <c r="AY6" s="22">
        <f t="shared" si="6"/>
        <v>367.55</v>
      </c>
      <c r="AZ6" s="22">
        <f t="shared" si="6"/>
        <v>378.56</v>
      </c>
      <c r="BA6" s="22">
        <f t="shared" si="6"/>
        <v>364.46</v>
      </c>
      <c r="BB6" s="22">
        <f t="shared" si="6"/>
        <v>338.89</v>
      </c>
      <c r="BC6" s="22">
        <f t="shared" si="6"/>
        <v>362.35</v>
      </c>
      <c r="BD6" s="21" t="str">
        <f>IF(BD7="","",IF(BD7="-","【-】","【"&amp;SUBSTITUTE(TEXT(BD7,"#,##0.00"),"-","△")&amp;"】"))</f>
        <v>【239.69】</v>
      </c>
      <c r="BE6" s="22">
        <f>IF(BE7="",NA(),BE7)</f>
        <v>1096.4100000000001</v>
      </c>
      <c r="BF6" s="22">
        <f t="shared" ref="BF6:BN6" si="7">IF(BF7="",NA(),BF7)</f>
        <v>1052.68</v>
      </c>
      <c r="BG6" s="22">
        <f t="shared" si="7"/>
        <v>1114.46</v>
      </c>
      <c r="BH6" s="22">
        <f t="shared" si="7"/>
        <v>1147.5</v>
      </c>
      <c r="BI6" s="22">
        <f t="shared" si="7"/>
        <v>1112.67</v>
      </c>
      <c r="BJ6" s="22">
        <f t="shared" si="7"/>
        <v>418.68</v>
      </c>
      <c r="BK6" s="22">
        <f t="shared" si="7"/>
        <v>395.68</v>
      </c>
      <c r="BL6" s="22">
        <f t="shared" si="7"/>
        <v>403.72</v>
      </c>
      <c r="BM6" s="22">
        <f t="shared" si="7"/>
        <v>400.21</v>
      </c>
      <c r="BN6" s="22">
        <f t="shared" si="7"/>
        <v>429.24</v>
      </c>
      <c r="BO6" s="21" t="str">
        <f>IF(BO7="","",IF(BO7="-","【-】","【"&amp;SUBSTITUTE(TEXT(BO7,"#,##0.00"),"-","△")&amp;"】"))</f>
        <v>【264.86】</v>
      </c>
      <c r="BP6" s="22">
        <f>IF(BP7="",NA(),BP7)</f>
        <v>67.62</v>
      </c>
      <c r="BQ6" s="22">
        <f t="shared" ref="BQ6:BY6" si="8">IF(BQ7="",NA(),BQ7)</f>
        <v>72.59</v>
      </c>
      <c r="BR6" s="22">
        <f t="shared" si="8"/>
        <v>69.06</v>
      </c>
      <c r="BS6" s="22">
        <f t="shared" si="8"/>
        <v>66.81</v>
      </c>
      <c r="BT6" s="22">
        <f t="shared" si="8"/>
        <v>70.430000000000007</v>
      </c>
      <c r="BU6" s="22">
        <f t="shared" si="8"/>
        <v>94.78</v>
      </c>
      <c r="BV6" s="22">
        <f t="shared" si="8"/>
        <v>97.59</v>
      </c>
      <c r="BW6" s="22">
        <f t="shared" si="8"/>
        <v>92.17</v>
      </c>
      <c r="BX6" s="22">
        <f t="shared" si="8"/>
        <v>92.83</v>
      </c>
      <c r="BY6" s="22">
        <f t="shared" si="8"/>
        <v>90.78</v>
      </c>
      <c r="BZ6" s="21" t="str">
        <f>IF(BZ7="","",IF(BZ7="-","【-】","【"&amp;SUBSTITUTE(TEXT(BZ7,"#,##0.00"),"-","△")&amp;"】"))</f>
        <v>【97.59】</v>
      </c>
      <c r="CA6" s="22">
        <f>IF(CA7="",NA(),CA7)</f>
        <v>268.77999999999997</v>
      </c>
      <c r="CB6" s="22">
        <f t="shared" ref="CB6:CJ6" si="9">IF(CB7="",NA(),CB7)</f>
        <v>269.60000000000002</v>
      </c>
      <c r="CC6" s="22">
        <f t="shared" si="9"/>
        <v>282.77</v>
      </c>
      <c r="CD6" s="22">
        <f t="shared" si="9"/>
        <v>293.39999999999998</v>
      </c>
      <c r="CE6" s="22">
        <f t="shared" si="9"/>
        <v>292.68</v>
      </c>
      <c r="CF6" s="22">
        <f t="shared" si="9"/>
        <v>181.3</v>
      </c>
      <c r="CG6" s="22">
        <f t="shared" si="9"/>
        <v>181.71</v>
      </c>
      <c r="CH6" s="22">
        <f t="shared" si="9"/>
        <v>188.51</v>
      </c>
      <c r="CI6" s="22">
        <f t="shared" si="9"/>
        <v>189.43</v>
      </c>
      <c r="CJ6" s="22">
        <f t="shared" si="9"/>
        <v>202.75</v>
      </c>
      <c r="CK6" s="21" t="str">
        <f>IF(CK7="","",IF(CK7="-","【-】","【"&amp;SUBSTITUTE(TEXT(CK7,"#,##0.00"),"-","△")&amp;"】"))</f>
        <v>【181.66】</v>
      </c>
      <c r="CL6" s="22">
        <f>IF(CL7="",NA(),CL7)</f>
        <v>58.33</v>
      </c>
      <c r="CM6" s="22">
        <f t="shared" ref="CM6:CU6" si="10">IF(CM7="",NA(),CM7)</f>
        <v>56.38</v>
      </c>
      <c r="CN6" s="22">
        <f t="shared" si="10"/>
        <v>52.47</v>
      </c>
      <c r="CO6" s="22">
        <f t="shared" si="10"/>
        <v>51.7</v>
      </c>
      <c r="CP6" s="22">
        <f t="shared" si="10"/>
        <v>51.08</v>
      </c>
      <c r="CQ6" s="22">
        <f t="shared" si="10"/>
        <v>55.89</v>
      </c>
      <c r="CR6" s="22">
        <f t="shared" si="10"/>
        <v>55.72</v>
      </c>
      <c r="CS6" s="22">
        <f t="shared" si="10"/>
        <v>55.31</v>
      </c>
      <c r="CT6" s="22">
        <f t="shared" si="10"/>
        <v>55.14</v>
      </c>
      <c r="CU6" s="22">
        <f t="shared" si="10"/>
        <v>55.47</v>
      </c>
      <c r="CV6" s="21" t="str">
        <f>IF(CV7="","",IF(CV7="-","【-】","【"&amp;SUBSTITUTE(TEXT(CV7,"#,##0.00"),"-","△")&amp;"】"))</f>
        <v>【60.21】</v>
      </c>
      <c r="CW6" s="22">
        <f>IF(CW7="",NA(),CW7)</f>
        <v>50.17</v>
      </c>
      <c r="CX6" s="22">
        <f t="shared" ref="CX6:DF6" si="11">IF(CX7="",NA(),CX7)</f>
        <v>50.37</v>
      </c>
      <c r="CY6" s="22">
        <f t="shared" si="11"/>
        <v>53.09</v>
      </c>
      <c r="CZ6" s="22">
        <f t="shared" si="11"/>
        <v>52.77</v>
      </c>
      <c r="DA6" s="22">
        <f t="shared" si="11"/>
        <v>52.85</v>
      </c>
      <c r="DB6" s="22">
        <f t="shared" si="11"/>
        <v>81.27</v>
      </c>
      <c r="DC6" s="22">
        <f t="shared" si="11"/>
        <v>81.260000000000005</v>
      </c>
      <c r="DD6" s="22">
        <f t="shared" si="11"/>
        <v>80.36</v>
      </c>
      <c r="DE6" s="22">
        <f t="shared" si="11"/>
        <v>80.13</v>
      </c>
      <c r="DF6" s="22">
        <f t="shared" si="11"/>
        <v>76.97</v>
      </c>
      <c r="DG6" s="21" t="str">
        <f>IF(DG7="","",IF(DG7="-","【-】","【"&amp;SUBSTITUTE(TEXT(DG7,"#,##0.00"),"-","△")&amp;"】"))</f>
        <v>【89.21】</v>
      </c>
      <c r="DH6" s="22">
        <f>IF(DH7="",NA(),DH7)</f>
        <v>39.58</v>
      </c>
      <c r="DI6" s="22">
        <f t="shared" ref="DI6:DQ6" si="12">IF(DI7="",NA(),DI7)</f>
        <v>40.44</v>
      </c>
      <c r="DJ6" s="22">
        <f t="shared" si="12"/>
        <v>40.880000000000003</v>
      </c>
      <c r="DK6" s="22">
        <f t="shared" si="12"/>
        <v>41.29</v>
      </c>
      <c r="DL6" s="22">
        <f t="shared" si="12"/>
        <v>41.54</v>
      </c>
      <c r="DM6" s="22">
        <f t="shared" si="12"/>
        <v>50.63</v>
      </c>
      <c r="DN6" s="22">
        <f t="shared" si="12"/>
        <v>51.29</v>
      </c>
      <c r="DO6" s="22">
        <f t="shared" si="12"/>
        <v>52.2</v>
      </c>
      <c r="DP6" s="22">
        <f t="shared" si="12"/>
        <v>52.7</v>
      </c>
      <c r="DQ6" s="22">
        <f t="shared" si="12"/>
        <v>52.87</v>
      </c>
      <c r="DR6" s="21" t="str">
        <f>IF(DR7="","",IF(DR7="-","【-】","【"&amp;SUBSTITUTE(TEXT(DR7,"#,##0.00"),"-","△")&amp;"】"))</f>
        <v>【52.41】</v>
      </c>
      <c r="DS6" s="22">
        <f>IF(DS7="",NA(),DS7)</f>
        <v>33.96</v>
      </c>
      <c r="DT6" s="22">
        <f t="shared" ref="DT6:EB6" si="13">IF(DT7="",NA(),DT7)</f>
        <v>34.380000000000003</v>
      </c>
      <c r="DU6" s="22">
        <f t="shared" si="13"/>
        <v>33.450000000000003</v>
      </c>
      <c r="DV6" s="22">
        <f t="shared" si="13"/>
        <v>33.39</v>
      </c>
      <c r="DW6" s="22">
        <f t="shared" si="13"/>
        <v>33.76</v>
      </c>
      <c r="DX6" s="22">
        <f t="shared" si="13"/>
        <v>18.28</v>
      </c>
      <c r="DY6" s="22">
        <f t="shared" si="13"/>
        <v>19.61</v>
      </c>
      <c r="DZ6" s="22">
        <f t="shared" si="13"/>
        <v>20.73</v>
      </c>
      <c r="EA6" s="22">
        <f t="shared" si="13"/>
        <v>22.86</v>
      </c>
      <c r="EB6" s="22">
        <f t="shared" si="13"/>
        <v>26.86</v>
      </c>
      <c r="EC6" s="21" t="str">
        <f>IF(EC7="","",IF(EC7="-","【-】","【"&amp;SUBSTITUTE(TEXT(EC7,"#,##0.00"),"-","△")&amp;"】"))</f>
        <v>【26.78】</v>
      </c>
      <c r="ED6" s="22">
        <f>IF(ED7="",NA(),ED7)</f>
        <v>1.61</v>
      </c>
      <c r="EE6" s="22">
        <f t="shared" ref="EE6:EM6" si="14">IF(EE7="",NA(),EE7)</f>
        <v>0.97</v>
      </c>
      <c r="EF6" s="22">
        <f t="shared" si="14"/>
        <v>2.61</v>
      </c>
      <c r="EG6" s="22">
        <f t="shared" si="14"/>
        <v>0.65</v>
      </c>
      <c r="EH6" s="22">
        <f t="shared" si="14"/>
        <v>0.38</v>
      </c>
      <c r="EI6" s="22">
        <f t="shared" si="14"/>
        <v>0.53</v>
      </c>
      <c r="EJ6" s="22">
        <f t="shared" si="14"/>
        <v>0.48</v>
      </c>
      <c r="EK6" s="22">
        <f t="shared" si="14"/>
        <v>0.5</v>
      </c>
      <c r="EL6" s="22">
        <f t="shared" si="14"/>
        <v>0.41</v>
      </c>
      <c r="EM6" s="22">
        <f t="shared" si="14"/>
        <v>0.39</v>
      </c>
      <c r="EN6" s="21" t="str">
        <f>IF(EN7="","",IF(EN7="-","【-】","【"&amp;SUBSTITUTE(TEXT(EN7,"#,##0.00"),"-","△")&amp;"】"))</f>
        <v>【0.59】</v>
      </c>
    </row>
    <row r="7" spans="1:144" s="23" customFormat="1" x14ac:dyDescent="0.15">
      <c r="A7" s="15"/>
      <c r="B7" s="24">
        <v>2024</v>
      </c>
      <c r="C7" s="24">
        <v>52159</v>
      </c>
      <c r="D7" s="24">
        <v>46</v>
      </c>
      <c r="E7" s="24">
        <v>1</v>
      </c>
      <c r="F7" s="24">
        <v>0</v>
      </c>
      <c r="G7" s="24">
        <v>1</v>
      </c>
      <c r="H7" s="24" t="s">
        <v>92</v>
      </c>
      <c r="I7" s="24" t="s">
        <v>93</v>
      </c>
      <c r="J7" s="24" t="s">
        <v>94</v>
      </c>
      <c r="K7" s="24" t="s">
        <v>95</v>
      </c>
      <c r="L7" s="24" t="s">
        <v>96</v>
      </c>
      <c r="M7" s="24" t="s">
        <v>97</v>
      </c>
      <c r="N7" s="25" t="s">
        <v>98</v>
      </c>
      <c r="O7" s="25">
        <v>51.7</v>
      </c>
      <c r="P7" s="25">
        <v>66.12</v>
      </c>
      <c r="Q7" s="25">
        <v>4730</v>
      </c>
      <c r="R7" s="25">
        <v>22859</v>
      </c>
      <c r="S7" s="25">
        <v>1093.56</v>
      </c>
      <c r="T7" s="25">
        <v>20.9</v>
      </c>
      <c r="U7" s="25">
        <v>14958</v>
      </c>
      <c r="V7" s="25">
        <v>76.55</v>
      </c>
      <c r="W7" s="25">
        <v>195.4</v>
      </c>
      <c r="X7" s="25">
        <v>81</v>
      </c>
      <c r="Y7" s="25">
        <v>81.540000000000006</v>
      </c>
      <c r="Z7" s="25">
        <v>78.02</v>
      </c>
      <c r="AA7" s="25">
        <v>77.22</v>
      </c>
      <c r="AB7" s="25">
        <v>79</v>
      </c>
      <c r="AC7" s="25">
        <v>108.35</v>
      </c>
      <c r="AD7" s="25">
        <v>108.84</v>
      </c>
      <c r="AE7" s="25">
        <v>105.92</v>
      </c>
      <c r="AF7" s="25">
        <v>106.01</v>
      </c>
      <c r="AG7" s="25">
        <v>105.08</v>
      </c>
      <c r="AH7" s="25">
        <v>107.26</v>
      </c>
      <c r="AI7" s="25">
        <v>0</v>
      </c>
      <c r="AJ7" s="25">
        <v>26.48</v>
      </c>
      <c r="AK7" s="25">
        <v>67.67</v>
      </c>
      <c r="AL7" s="25">
        <v>108.81</v>
      </c>
      <c r="AM7" s="25">
        <v>140.75</v>
      </c>
      <c r="AN7" s="25">
        <v>3.98</v>
      </c>
      <c r="AO7" s="25">
        <v>6.02</v>
      </c>
      <c r="AP7" s="25">
        <v>7.78</v>
      </c>
      <c r="AQ7" s="25">
        <v>9.59</v>
      </c>
      <c r="AR7" s="25">
        <v>10.8</v>
      </c>
      <c r="AS7" s="25">
        <v>1.61</v>
      </c>
      <c r="AT7" s="25">
        <v>166.49</v>
      </c>
      <c r="AU7" s="25">
        <v>198.56</v>
      </c>
      <c r="AV7" s="25">
        <v>154.87</v>
      </c>
      <c r="AW7" s="25">
        <v>143.36000000000001</v>
      </c>
      <c r="AX7" s="25">
        <v>104.65</v>
      </c>
      <c r="AY7" s="25">
        <v>367.55</v>
      </c>
      <c r="AZ7" s="25">
        <v>378.56</v>
      </c>
      <c r="BA7" s="25">
        <v>364.46</v>
      </c>
      <c r="BB7" s="25">
        <v>338.89</v>
      </c>
      <c r="BC7" s="25">
        <v>362.35</v>
      </c>
      <c r="BD7" s="25">
        <v>239.69</v>
      </c>
      <c r="BE7" s="25">
        <v>1096.4100000000001</v>
      </c>
      <c r="BF7" s="25">
        <v>1052.68</v>
      </c>
      <c r="BG7" s="25">
        <v>1114.46</v>
      </c>
      <c r="BH7" s="25">
        <v>1147.5</v>
      </c>
      <c r="BI7" s="25">
        <v>1112.67</v>
      </c>
      <c r="BJ7" s="25">
        <v>418.68</v>
      </c>
      <c r="BK7" s="25">
        <v>395.68</v>
      </c>
      <c r="BL7" s="25">
        <v>403.72</v>
      </c>
      <c r="BM7" s="25">
        <v>400.21</v>
      </c>
      <c r="BN7" s="25">
        <v>429.24</v>
      </c>
      <c r="BO7" s="25">
        <v>264.86</v>
      </c>
      <c r="BP7" s="25">
        <v>67.62</v>
      </c>
      <c r="BQ7" s="25">
        <v>72.59</v>
      </c>
      <c r="BR7" s="25">
        <v>69.06</v>
      </c>
      <c r="BS7" s="25">
        <v>66.81</v>
      </c>
      <c r="BT7" s="25">
        <v>70.430000000000007</v>
      </c>
      <c r="BU7" s="25">
        <v>94.78</v>
      </c>
      <c r="BV7" s="25">
        <v>97.59</v>
      </c>
      <c r="BW7" s="25">
        <v>92.17</v>
      </c>
      <c r="BX7" s="25">
        <v>92.83</v>
      </c>
      <c r="BY7" s="25">
        <v>90.78</v>
      </c>
      <c r="BZ7" s="25">
        <v>97.59</v>
      </c>
      <c r="CA7" s="25">
        <v>268.77999999999997</v>
      </c>
      <c r="CB7" s="25">
        <v>269.60000000000002</v>
      </c>
      <c r="CC7" s="25">
        <v>282.77</v>
      </c>
      <c r="CD7" s="25">
        <v>293.39999999999998</v>
      </c>
      <c r="CE7" s="25">
        <v>292.68</v>
      </c>
      <c r="CF7" s="25">
        <v>181.3</v>
      </c>
      <c r="CG7" s="25">
        <v>181.71</v>
      </c>
      <c r="CH7" s="25">
        <v>188.51</v>
      </c>
      <c r="CI7" s="25">
        <v>189.43</v>
      </c>
      <c r="CJ7" s="25">
        <v>202.75</v>
      </c>
      <c r="CK7" s="25">
        <v>181.66</v>
      </c>
      <c r="CL7" s="25">
        <v>58.33</v>
      </c>
      <c r="CM7" s="25">
        <v>56.38</v>
      </c>
      <c r="CN7" s="25">
        <v>52.47</v>
      </c>
      <c r="CO7" s="25">
        <v>51.7</v>
      </c>
      <c r="CP7" s="25">
        <v>51.08</v>
      </c>
      <c r="CQ7" s="25">
        <v>55.89</v>
      </c>
      <c r="CR7" s="25">
        <v>55.72</v>
      </c>
      <c r="CS7" s="25">
        <v>55.31</v>
      </c>
      <c r="CT7" s="25">
        <v>55.14</v>
      </c>
      <c r="CU7" s="25">
        <v>55.47</v>
      </c>
      <c r="CV7" s="25">
        <v>60.21</v>
      </c>
      <c r="CW7" s="25">
        <v>50.17</v>
      </c>
      <c r="CX7" s="25">
        <v>50.37</v>
      </c>
      <c r="CY7" s="25">
        <v>53.09</v>
      </c>
      <c r="CZ7" s="25">
        <v>52.77</v>
      </c>
      <c r="DA7" s="25">
        <v>52.85</v>
      </c>
      <c r="DB7" s="25">
        <v>81.27</v>
      </c>
      <c r="DC7" s="25">
        <v>81.260000000000005</v>
      </c>
      <c r="DD7" s="25">
        <v>80.36</v>
      </c>
      <c r="DE7" s="25">
        <v>80.13</v>
      </c>
      <c r="DF7" s="25">
        <v>76.97</v>
      </c>
      <c r="DG7" s="25">
        <v>89.21</v>
      </c>
      <c r="DH7" s="25">
        <v>39.58</v>
      </c>
      <c r="DI7" s="25">
        <v>40.44</v>
      </c>
      <c r="DJ7" s="25">
        <v>40.880000000000003</v>
      </c>
      <c r="DK7" s="25">
        <v>41.29</v>
      </c>
      <c r="DL7" s="25">
        <v>41.54</v>
      </c>
      <c r="DM7" s="25">
        <v>50.63</v>
      </c>
      <c r="DN7" s="25">
        <v>51.29</v>
      </c>
      <c r="DO7" s="25">
        <v>52.2</v>
      </c>
      <c r="DP7" s="25">
        <v>52.7</v>
      </c>
      <c r="DQ7" s="25">
        <v>52.87</v>
      </c>
      <c r="DR7" s="25">
        <v>52.41</v>
      </c>
      <c r="DS7" s="25">
        <v>33.96</v>
      </c>
      <c r="DT7" s="25">
        <v>34.380000000000003</v>
      </c>
      <c r="DU7" s="25">
        <v>33.450000000000003</v>
      </c>
      <c r="DV7" s="25">
        <v>33.39</v>
      </c>
      <c r="DW7" s="25">
        <v>33.76</v>
      </c>
      <c r="DX7" s="25">
        <v>18.28</v>
      </c>
      <c r="DY7" s="25">
        <v>19.61</v>
      </c>
      <c r="DZ7" s="25">
        <v>20.73</v>
      </c>
      <c r="EA7" s="25">
        <v>22.86</v>
      </c>
      <c r="EB7" s="25">
        <v>26.86</v>
      </c>
      <c r="EC7" s="25">
        <v>26.78</v>
      </c>
      <c r="ED7" s="25">
        <v>1.61</v>
      </c>
      <c r="EE7" s="25">
        <v>0.97</v>
      </c>
      <c r="EF7" s="25">
        <v>2.61</v>
      </c>
      <c r="EG7" s="25">
        <v>0.65</v>
      </c>
      <c r="EH7" s="25">
        <v>0.38</v>
      </c>
      <c r="EI7" s="25">
        <v>0.53</v>
      </c>
      <c r="EJ7" s="25">
        <v>0.48</v>
      </c>
      <c r="EK7" s="25">
        <v>0.5</v>
      </c>
      <c r="EL7" s="25">
        <v>0.41</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senboku</cp:lastModifiedBy>
  <cp:lastPrinted>2026-01-25T23:15:17Z</cp:lastPrinted>
  <dcterms:created xsi:type="dcterms:W3CDTF">2025-12-12T09:11:45Z</dcterms:created>
  <dcterms:modified xsi:type="dcterms:W3CDTF">2026-01-25T23:51:50Z</dcterms:modified>
  <cp:category/>
</cp:coreProperties>
</file>