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nboku\Desktop\急ぎ！請求書（インボイス）\様式作成\請求書インボイス（原本）\インボイス（EXCEL）\2\"/>
    </mc:Choice>
  </mc:AlternateContent>
  <bookViews>
    <workbookView xWindow="0" yWindow="0" windowWidth="20490" windowHeight="7005" tabRatio="685" activeTab="3"/>
  </bookViews>
  <sheets>
    <sheet name="解説" sheetId="8" r:id="rId1"/>
    <sheet name="請求インボイス (記載例)１" sheetId="6" r:id="rId2"/>
    <sheet name="請求インボイス (記載例)２ 【 内訳 様式使用時 】" sheetId="7" r:id="rId3"/>
    <sheet name="請求書様式（物品他）インボイス" sheetId="1" r:id="rId4"/>
  </sheets>
  <definedNames>
    <definedName name="_xlnm.Print_Area" localSheetId="0">解説!$A$1:$Q$79</definedName>
    <definedName name="_xlnm.Print_Area" localSheetId="1">'請求インボイス (記載例)１'!$A$1:$AP$46</definedName>
    <definedName name="_xlnm.Print_Area" localSheetId="2">'請求インボイス (記載例)２ 【 内訳 様式使用時 】'!$A$1:$AP$46</definedName>
    <definedName name="_xlnm.Print_Area" localSheetId="3">'請求書様式（物品他）インボイス'!$B$2:$AM$45</definedName>
    <definedName name="_xlnm.Print_Titles" localSheetId="0">解説!$1:$1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6" l="1"/>
  <c r="L5" i="6"/>
  <c r="K5" i="6"/>
  <c r="J5" i="6"/>
  <c r="I5" i="6"/>
  <c r="H5" i="6"/>
  <c r="G5" i="6"/>
  <c r="F5" i="6"/>
  <c r="E5" i="6"/>
  <c r="D5" i="6"/>
  <c r="B3" i="6"/>
  <c r="M5" i="7"/>
  <c r="L5" i="7"/>
  <c r="K5" i="7"/>
  <c r="J5" i="7"/>
  <c r="I5" i="7"/>
  <c r="H5" i="7"/>
  <c r="G5" i="7"/>
  <c r="F5" i="7"/>
  <c r="E5" i="7"/>
  <c r="D5" i="7"/>
  <c r="B3" i="7"/>
  <c r="AI18" i="7" l="1"/>
  <c r="Q42" i="7" s="1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I18" i="6"/>
  <c r="C37" i="7" l="1"/>
  <c r="Q41" i="7"/>
  <c r="Q44" i="7" s="1"/>
  <c r="AB42" i="7"/>
  <c r="K42" i="7" s="1"/>
  <c r="AA37" i="7"/>
  <c r="AB41" i="7"/>
  <c r="AA38" i="7"/>
  <c r="K41" i="7"/>
  <c r="C37" i="6"/>
  <c r="AA37" i="6"/>
  <c r="AA38" i="6" s="1"/>
  <c r="K42" i="6"/>
  <c r="K41" i="6"/>
  <c r="K44" i="6" s="1"/>
  <c r="K44" i="7" l="1"/>
  <c r="AB44" i="7"/>
  <c r="AB42" i="6"/>
  <c r="Q41" i="6"/>
  <c r="Q44" i="6" s="1"/>
  <c r="Q42" i="6"/>
  <c r="AB41" i="6" l="1"/>
  <c r="AB44" i="6" s="1"/>
  <c r="AI18" i="1" l="1"/>
  <c r="Q42" i="1" s="1"/>
  <c r="C37" i="1" l="1"/>
  <c r="Q41" i="1"/>
  <c r="Q44" i="1" s="1"/>
  <c r="AB42" i="1"/>
  <c r="AA37" i="1"/>
  <c r="AB41" i="1"/>
  <c r="AA38" i="1"/>
  <c r="K42" i="1"/>
  <c r="AB44" i="1" l="1"/>
  <c r="K41" i="1"/>
  <c r="K44" i="1" s="1"/>
</calcChain>
</file>

<file path=xl/sharedStrings.xml><?xml version="1.0" encoding="utf-8"?>
<sst xmlns="http://schemas.openxmlformats.org/spreadsheetml/2006/main" count="430" uniqueCount="171">
  <si>
    <t>請    求    書</t>
    <phoneticPr fontId="2"/>
  </si>
  <si>
    <t>〈 インボイス 〉</t>
    <phoneticPr fontId="2"/>
  </si>
  <si>
    <t>仙北市</t>
    <rPh sb="0" eb="2">
      <t>センボク</t>
    </rPh>
    <rPh sb="2" eb="3">
      <t>シ</t>
    </rPh>
    <phoneticPr fontId="2"/>
  </si>
  <si>
    <t>請求
金額</t>
    <rPh sb="0" eb="2">
      <t>セイキュウ</t>
    </rPh>
    <rPh sb="3" eb="5">
      <t>キンガク</t>
    </rPh>
    <phoneticPr fontId="2"/>
  </si>
  <si>
    <t>十</t>
  </si>
  <si>
    <t>億</t>
  </si>
  <si>
    <t>千</t>
  </si>
  <si>
    <t>百</t>
  </si>
  <si>
    <t>万</t>
  </si>
  <si>
    <t>円</t>
  </si>
  <si>
    <t>課（機関）名</t>
    <rPh sb="0" eb="1">
      <t>カ</t>
    </rPh>
    <rPh sb="2" eb="4">
      <t>キカン</t>
    </rPh>
    <rPh sb="5" eb="6">
      <t>メイ</t>
    </rPh>
    <phoneticPr fontId="2"/>
  </si>
  <si>
    <t>会計課</t>
    <rPh sb="0" eb="2">
      <t>カイケイ</t>
    </rPh>
    <rPh sb="2" eb="3">
      <t>カ</t>
    </rPh>
    <phoneticPr fontId="2"/>
  </si>
  <si>
    <t>￥</t>
    <phoneticPr fontId="2"/>
  </si>
  <si>
    <t>・請求金額の頭に、「￥」を記入のこと。
・請求金額の訂正は、不可。</t>
    <rPh sb="21" eb="23">
      <t>セイキュウ</t>
    </rPh>
    <rPh sb="23" eb="25">
      <t>キンガク</t>
    </rPh>
    <rPh sb="26" eb="28">
      <t>テイセイ</t>
    </rPh>
    <rPh sb="30" eb="32">
      <t>フカ</t>
    </rPh>
    <phoneticPr fontId="2"/>
  </si>
  <si>
    <t>検　収　（債務確認）</t>
    <rPh sb="0" eb="1">
      <t>ケン</t>
    </rPh>
    <rPh sb="2" eb="3">
      <t>オサム</t>
    </rPh>
    <rPh sb="5" eb="7">
      <t>サイム</t>
    </rPh>
    <rPh sb="7" eb="9">
      <t>カクニン</t>
    </rPh>
    <phoneticPr fontId="2"/>
  </si>
  <si>
    <t xml:space="preserve">  仙北市長  様</t>
    <rPh sb="2" eb="4">
      <t>センボク</t>
    </rPh>
    <rPh sb="4" eb="6">
      <t>シチョウ</t>
    </rPh>
    <phoneticPr fontId="2"/>
  </si>
  <si>
    <t>上記の金額を請求します。</t>
  </si>
  <si>
    <t>検 収 日</t>
    <rPh sb="0" eb="1">
      <t>ケン</t>
    </rPh>
    <rPh sb="2" eb="3">
      <t>オサム</t>
    </rPh>
    <rPh sb="4" eb="5">
      <t>ビ</t>
    </rPh>
    <phoneticPr fontId="2"/>
  </si>
  <si>
    <r>
      <t>検 収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印</t>
    </r>
    <rPh sb="0" eb="1">
      <t>ケン</t>
    </rPh>
    <rPh sb="2" eb="3">
      <t>オサム</t>
    </rPh>
    <rPh sb="4" eb="5">
      <t>イン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</si>
  <si>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</si>
  <si>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</si>
  <si>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</si>
  <si>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</si>
  <si>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口  座  振  替</t>
    <phoneticPr fontId="2"/>
  </si>
  <si>
    <t xml:space="preserve"> 登録番号</t>
    <rPh sb="1" eb="3">
      <t>トウロク</t>
    </rPh>
    <rPh sb="3" eb="5">
      <t>バンゴウ</t>
    </rPh>
    <phoneticPr fontId="2"/>
  </si>
  <si>
    <t>Ｔ</t>
    <phoneticPr fontId="2"/>
  </si>
  <si>
    <t>1234567890123</t>
    <phoneticPr fontId="2"/>
  </si>
  <si>
    <r>
      <t>口座名義(</t>
    </r>
    <r>
      <rPr>
        <sz val="11"/>
        <rFont val="ＭＳ 明朝"/>
        <family val="1"/>
        <charset val="128"/>
      </rPr>
      <t>カタカナ</t>
    </r>
    <r>
      <rPr>
        <sz val="12"/>
        <rFont val="ＭＳ 明朝"/>
        <family val="1"/>
        <charset val="128"/>
      </rPr>
      <t>)</t>
    </r>
    <phoneticPr fontId="2"/>
  </si>
  <si>
    <t>ｶ)ｾﾝﾎﾞｸｼｽﾃﾑｴﾝｼﾞﾆｱ</t>
    <phoneticPr fontId="2"/>
  </si>
  <si>
    <t xml:space="preserve"> 住所</t>
  </si>
  <si>
    <t>仙北市田沢湖生保内字宮の中１２３</t>
    <rPh sb="0" eb="3">
      <t>センボクシ</t>
    </rPh>
    <rPh sb="3" eb="6">
      <t>タザワコ</t>
    </rPh>
    <rPh sb="6" eb="9">
      <t>オボナイ</t>
    </rPh>
    <rPh sb="9" eb="10">
      <t>アザ</t>
    </rPh>
    <rPh sb="10" eb="11">
      <t>ミヤ</t>
    </rPh>
    <rPh sb="12" eb="13">
      <t>ナカ</t>
    </rPh>
    <phoneticPr fontId="2"/>
  </si>
  <si>
    <t>ﾀｻﾞﾜ　ﾀﾂｺ</t>
    <phoneticPr fontId="2"/>
  </si>
  <si>
    <t>仙北プラザビル　２Ｆ</t>
    <rPh sb="0" eb="2">
      <t>センボク</t>
    </rPh>
    <phoneticPr fontId="2"/>
  </si>
  <si>
    <t>振込銀行</t>
    <phoneticPr fontId="2"/>
  </si>
  <si>
    <t>仙北</t>
    <rPh sb="0" eb="2">
      <t>センボク</t>
    </rPh>
    <phoneticPr fontId="2"/>
  </si>
  <si>
    <t>銀行</t>
    <rPh sb="0" eb="2">
      <t>ギンコウ</t>
    </rPh>
    <phoneticPr fontId="2"/>
  </si>
  <si>
    <t>生保内</t>
    <rPh sb="0" eb="3">
      <t>オボナイ</t>
    </rPh>
    <phoneticPr fontId="2"/>
  </si>
  <si>
    <t>支店</t>
    <rPh sb="0" eb="2">
      <t>シテン</t>
    </rPh>
    <phoneticPr fontId="2"/>
  </si>
  <si>
    <t xml:space="preserve"> 氏名</t>
  </si>
  <si>
    <t>株式会社　仙北システムエンジニア</t>
    <rPh sb="0" eb="2">
      <t>カブシキ</t>
    </rPh>
    <rPh sb="2" eb="4">
      <t>カイシャ</t>
    </rPh>
    <rPh sb="5" eb="7">
      <t>センボク</t>
    </rPh>
    <phoneticPr fontId="2"/>
  </si>
  <si>
    <t>口座種類</t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</si>
  <si>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</si>
  <si>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</si>
  <si>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代表取締役社長　田沢　タツ子</t>
    <rPh sb="0" eb="2">
      <t>ダイヒョウ</t>
    </rPh>
    <rPh sb="2" eb="5">
      <t>トリシマリヤク</t>
    </rPh>
    <rPh sb="5" eb="7">
      <t>シャチョウ</t>
    </rPh>
    <rPh sb="8" eb="10">
      <t>タザワ</t>
    </rPh>
    <rPh sb="13" eb="14">
      <t>コ</t>
    </rPh>
    <phoneticPr fontId="2"/>
  </si>
  <si>
    <t>印</t>
  </si>
  <si>
    <t>口座番号</t>
    <phoneticPr fontId="2"/>
  </si>
  <si>
    <t>0654321</t>
    <phoneticPr fontId="2"/>
  </si>
  <si>
    <t xml:space="preserve"> 連絡先</t>
    <rPh sb="1" eb="3">
      <t>レンラク</t>
    </rPh>
    <rPh sb="3" eb="4">
      <t>サキ</t>
    </rPh>
    <phoneticPr fontId="2"/>
  </si>
  <si>
    <t>TEL 0187-43-1118  /  FAX 0187-43-1290</t>
    <phoneticPr fontId="2"/>
  </si>
  <si>
    <t>請求者用整理番号</t>
    <rPh sb="4" eb="6">
      <t>セイリ</t>
    </rPh>
    <rPh sb="6" eb="8">
      <t>バンゴウ</t>
    </rPh>
    <phoneticPr fontId="2"/>
  </si>
  <si>
    <t>Ｓ-09</t>
    <phoneticPr fontId="2"/>
  </si>
  <si>
    <t xml:space="preserve"> 発行責任者</t>
    <rPh sb="1" eb="3">
      <t>ハッコウ</t>
    </rPh>
    <rPh sb="3" eb="6">
      <t>セキニンシャ</t>
    </rPh>
    <phoneticPr fontId="2"/>
  </si>
  <si>
    <t>神代　太郎</t>
    <rPh sb="0" eb="2">
      <t>ジンダイ</t>
    </rPh>
    <rPh sb="3" eb="5">
      <t>タロウ</t>
    </rPh>
    <phoneticPr fontId="2"/>
  </si>
  <si>
    <t>担当者</t>
    <rPh sb="0" eb="3">
      <t>タントウシャ</t>
    </rPh>
    <phoneticPr fontId="2"/>
  </si>
  <si>
    <t>古堀田　一雄</t>
    <rPh sb="0" eb="1">
      <t>フル</t>
    </rPh>
    <rPh sb="1" eb="3">
      <t>ホッタ</t>
    </rPh>
    <rPh sb="4" eb="5">
      <t>カズ</t>
    </rPh>
    <rPh sb="5" eb="6">
      <t>ユウ</t>
    </rPh>
    <phoneticPr fontId="2"/>
  </si>
  <si>
    <t>件名</t>
    <rPh sb="0" eb="2">
      <t>ケンメイ</t>
    </rPh>
    <phoneticPr fontId="2"/>
  </si>
  <si>
    <t>情報システム機器管理料</t>
    <rPh sb="0" eb="2">
      <t>ジョウホウ</t>
    </rPh>
    <rPh sb="6" eb="8">
      <t>キキ</t>
    </rPh>
    <rPh sb="8" eb="10">
      <t>カンリ</t>
    </rPh>
    <rPh sb="10" eb="11">
      <t>リョウ</t>
    </rPh>
    <phoneticPr fontId="2"/>
  </si>
  <si>
    <t>税表示区分</t>
    <rPh sb="0" eb="1">
      <t>ゼイ</t>
    </rPh>
    <rPh sb="1" eb="3">
      <t>ヒョウジ</t>
    </rPh>
    <rPh sb="3" eb="5">
      <t>クブン</t>
    </rPh>
    <phoneticPr fontId="2"/>
  </si>
  <si>
    <t>内税 (税込)</t>
  </si>
  <si>
    <t xml:space="preserve"> 品 名 又 は 要 件</t>
  </si>
  <si>
    <t>規格品質</t>
    <phoneticPr fontId="2"/>
  </si>
  <si>
    <t>※</t>
    <phoneticPr fontId="2"/>
  </si>
  <si>
    <t>数量</t>
  </si>
  <si>
    <t>単位</t>
  </si>
  <si>
    <t>単 価</t>
    <phoneticPr fontId="2"/>
  </si>
  <si>
    <t>金    額</t>
    <phoneticPr fontId="2"/>
  </si>
  <si>
    <t>納品月日</t>
  </si>
  <si>
    <t>システムサーバ保守</t>
    <rPh sb="7" eb="9">
      <t>ホシュ</t>
    </rPh>
    <phoneticPr fontId="2"/>
  </si>
  <si>
    <t>ABC-555</t>
    <phoneticPr fontId="2"/>
  </si>
  <si>
    <t>式</t>
    <rPh sb="0" eb="1">
      <t>シキ</t>
    </rPh>
    <phoneticPr fontId="2"/>
  </si>
  <si>
    <t>／</t>
    <phoneticPr fontId="2"/>
  </si>
  <si>
    <t>パソコン機器</t>
    <rPh sb="4" eb="6">
      <t>キキ</t>
    </rPh>
    <phoneticPr fontId="2"/>
  </si>
  <si>
    <t>WIN11</t>
    <phoneticPr fontId="2"/>
  </si>
  <si>
    <t>台</t>
    <rPh sb="0" eb="1">
      <t>ダイ</t>
    </rPh>
    <phoneticPr fontId="2"/>
  </si>
  <si>
    <t>／</t>
  </si>
  <si>
    <t>コピー用紙</t>
    <rPh sb="3" eb="5">
      <t>ヨウシ</t>
    </rPh>
    <phoneticPr fontId="2"/>
  </si>
  <si>
    <t>A4</t>
    <phoneticPr fontId="2"/>
  </si>
  <si>
    <t>セット</t>
    <phoneticPr fontId="2"/>
  </si>
  <si>
    <t>来客用お茶代</t>
    <rPh sb="0" eb="3">
      <t>ライキャクヨウ</t>
    </rPh>
    <rPh sb="4" eb="6">
      <t>チャダイ</t>
    </rPh>
    <phoneticPr fontId="2"/>
  </si>
  <si>
    <t>500ｍｌ</t>
    <phoneticPr fontId="2"/>
  </si>
  <si>
    <t>※</t>
  </si>
  <si>
    <t>箱</t>
    <rPh sb="0" eb="1">
      <t>ハコ</t>
    </rPh>
    <phoneticPr fontId="2"/>
  </si>
  <si>
    <t>内</t>
  </si>
  <si>
    <t>お菓子代</t>
    <rPh sb="1" eb="3">
      <t>カシ</t>
    </rPh>
    <rPh sb="3" eb="4">
      <t>ダイ</t>
    </rPh>
    <phoneticPr fontId="2"/>
  </si>
  <si>
    <t>袋</t>
    <rPh sb="0" eb="1">
      <t>フクロ</t>
    </rPh>
    <phoneticPr fontId="2"/>
  </si>
  <si>
    <t>フラットファイル</t>
    <phoneticPr fontId="2"/>
  </si>
  <si>
    <t>Ｂ４</t>
    <phoneticPr fontId="2"/>
  </si>
  <si>
    <t>冊</t>
    <rPh sb="0" eb="1">
      <t>サツ</t>
    </rPh>
    <phoneticPr fontId="2"/>
  </si>
  <si>
    <t>訳</t>
  </si>
  <si>
    <t>(</t>
  </si>
  <si>
    <t>№</t>
  </si>
  <si>
    <t>)</t>
  </si>
  <si>
    <t>消費税及び地方消費税</t>
    <phoneticPr fontId="2"/>
  </si>
  <si>
    <t>⇒[軽減税率 対象品目]</t>
    <phoneticPr fontId="2"/>
  </si>
  <si>
    <t>合 計</t>
    <phoneticPr fontId="2"/>
  </si>
  <si>
    <t>適用税率内訳</t>
    <rPh sb="0" eb="2">
      <t>テキヨウ</t>
    </rPh>
    <rPh sb="2" eb="3">
      <t>ゼイ</t>
    </rPh>
    <rPh sb="3" eb="4">
      <t>リツ</t>
    </rPh>
    <rPh sb="4" eb="6">
      <t>ウチワケ</t>
    </rPh>
    <phoneticPr fontId="2"/>
  </si>
  <si>
    <t>区　分</t>
    <rPh sb="0" eb="1">
      <t>ク</t>
    </rPh>
    <rPh sb="2" eb="3">
      <t>ブン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</si>
  <si>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</si>
  <si>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r>
      <t>消費税</t>
    </r>
    <r>
      <rPr>
        <sz val="10"/>
        <rFont val="ＭＳ 明朝"/>
        <family val="1"/>
        <charset val="128"/>
      </rPr>
      <t>及び</t>
    </r>
    <r>
      <rPr>
        <sz val="11"/>
        <rFont val="ＭＳ 明朝"/>
        <family val="1"/>
        <charset val="128"/>
      </rPr>
      <t>地方消費税</t>
    </r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</si>
  <si>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</si>
  <si>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標準税率</t>
    <rPh sb="0" eb="2">
      <t>ヒョウジュン</t>
    </rPh>
    <rPh sb="2" eb="4">
      <t>ゼイリツ</t>
    </rPh>
    <phoneticPr fontId="2"/>
  </si>
  <si>
    <t>％ 対象</t>
    <phoneticPr fontId="2"/>
  </si>
  <si>
    <t>軽減税率</t>
    <rPh sb="0" eb="2">
      <t>ケイゲン</t>
    </rPh>
    <rPh sb="2" eb="4">
      <t>ゼイリツ</t>
    </rPh>
    <phoneticPr fontId="2"/>
  </si>
  <si>
    <t>合計金額</t>
    <rPh sb="0" eb="2">
      <t>ゴウケイ</t>
    </rPh>
    <rPh sb="2" eb="4">
      <t>キンガク</t>
    </rPh>
    <phoneticPr fontId="2"/>
  </si>
  <si>
    <t>情報システム機器管理料　外</t>
    <rPh sb="0" eb="2">
      <t>ジョウホウ</t>
    </rPh>
    <rPh sb="6" eb="8">
      <t>キキ</t>
    </rPh>
    <rPh sb="8" eb="10">
      <t>カンリ</t>
    </rPh>
    <rPh sb="10" eb="11">
      <t>リョウ</t>
    </rPh>
    <rPh sb="12" eb="13">
      <t>ホカ</t>
    </rPh>
    <phoneticPr fontId="2"/>
  </si>
  <si>
    <t>外税 (税抜)</t>
  </si>
  <si>
    <t>別紙、請求内訳のとおり</t>
    <rPh sb="0" eb="2">
      <t>ベッシ</t>
    </rPh>
    <rPh sb="3" eb="5">
      <t>セイキュウ</t>
    </rPh>
    <rPh sb="5" eb="7">
      <t>ウチワケ</t>
    </rPh>
    <phoneticPr fontId="2"/>
  </si>
  <si>
    <t>パソコン機器　外</t>
    <rPh sb="4" eb="6">
      <t>キキ</t>
    </rPh>
    <rPh sb="7" eb="8">
      <t>ホカ</t>
    </rPh>
    <phoneticPr fontId="2"/>
  </si>
  <si>
    <t>来客用お茶代　外</t>
    <rPh sb="0" eb="3">
      <t>ライキャクヨウ</t>
    </rPh>
    <rPh sb="4" eb="6">
      <t>チャダイ</t>
    </rPh>
    <rPh sb="7" eb="8">
      <t>ホカ</t>
    </rPh>
    <phoneticPr fontId="2"/>
  </si>
  <si>
    <t>仙北市専用請求書について</t>
    <rPh sb="0" eb="3">
      <t>センボクシ</t>
    </rPh>
    <rPh sb="3" eb="5">
      <t>センヨウ</t>
    </rPh>
    <rPh sb="5" eb="8">
      <t>セイキュウショ</t>
    </rPh>
    <phoneticPr fontId="2"/>
  </si>
  <si>
    <t>〇</t>
    <phoneticPr fontId="2"/>
  </si>
  <si>
    <t>インボイス対応の請求書様式について</t>
    <rPh sb="5" eb="7">
      <t>タイオウ</t>
    </rPh>
    <rPh sb="8" eb="11">
      <t>セイキュウショ</t>
    </rPh>
    <rPh sb="11" eb="13">
      <t>ヨウシキ</t>
    </rPh>
    <phoneticPr fontId="2"/>
  </si>
  <si>
    <t>ここに掲載する様式は、令和５年１０月１日から開始する適格請求書等保存</t>
    <rPh sb="3" eb="5">
      <t>ケイサイ</t>
    </rPh>
    <rPh sb="7" eb="9">
      <t>ヨウシキ</t>
    </rPh>
    <rPh sb="11" eb="13">
      <t>レイワ</t>
    </rPh>
    <rPh sb="14" eb="15">
      <t>ネン</t>
    </rPh>
    <rPh sb="17" eb="18">
      <t>ツキ</t>
    </rPh>
    <rPh sb="19" eb="20">
      <t>ヒ</t>
    </rPh>
    <rPh sb="22" eb="24">
      <t>カイシ</t>
    </rPh>
    <rPh sb="26" eb="28">
      <t>テキカク</t>
    </rPh>
    <rPh sb="28" eb="31">
      <t>セイキュウショ</t>
    </rPh>
    <rPh sb="31" eb="32">
      <t>トウ</t>
    </rPh>
    <rPh sb="32" eb="34">
      <t>ホゾン</t>
    </rPh>
    <phoneticPr fontId="2"/>
  </si>
  <si>
    <t>方式（インボイス制度）に対応した仙北市専用請求書です。</t>
    <rPh sb="12" eb="14">
      <t>タイオウ</t>
    </rPh>
    <rPh sb="16" eb="19">
      <t>センボクシ</t>
    </rPh>
    <rPh sb="19" eb="21">
      <t>センヨウ</t>
    </rPh>
    <rPh sb="21" eb="24">
      <t>セイキュウショ</t>
    </rPh>
    <phoneticPr fontId="2"/>
  </si>
  <si>
    <t>従来、ご利用いただいていた請求書様式に追加して、新たに作成しました。</t>
    <rPh sb="0" eb="2">
      <t>ジュウライ</t>
    </rPh>
    <rPh sb="4" eb="6">
      <t>リヨウ</t>
    </rPh>
    <rPh sb="13" eb="16">
      <t>セイキュウショ</t>
    </rPh>
    <rPh sb="16" eb="18">
      <t>ヨウシキ</t>
    </rPh>
    <rPh sb="19" eb="21">
      <t>ツイカ</t>
    </rPh>
    <rPh sb="24" eb="25">
      <t>アラ</t>
    </rPh>
    <rPh sb="27" eb="29">
      <t>サクセイ</t>
    </rPh>
    <phoneticPr fontId="2"/>
  </si>
  <si>
    <t>インボイス登録事業者の方は、当該インボイス対応様式の利用にご協力を</t>
    <rPh sb="5" eb="7">
      <t>トウロク</t>
    </rPh>
    <rPh sb="7" eb="10">
      <t>ジギョウシャ</t>
    </rPh>
    <rPh sb="11" eb="12">
      <t>カタ</t>
    </rPh>
    <rPh sb="14" eb="15">
      <t>トウ</t>
    </rPh>
    <rPh sb="15" eb="16">
      <t>ガイ</t>
    </rPh>
    <rPh sb="21" eb="23">
      <t>タイオウ</t>
    </rPh>
    <rPh sb="23" eb="25">
      <t>ヨウシキ</t>
    </rPh>
    <rPh sb="26" eb="28">
      <t>リヨウ</t>
    </rPh>
    <rPh sb="30" eb="32">
      <t>キョウリョク</t>
    </rPh>
    <phoneticPr fontId="2"/>
  </si>
  <si>
    <t>お願いします。</t>
    <phoneticPr fontId="2"/>
  </si>
  <si>
    <t>様式をご利用いただくことが可能です。</t>
    <rPh sb="13" eb="15">
      <t>カノウ</t>
    </rPh>
    <phoneticPr fontId="2"/>
  </si>
  <si>
    <t>市専用請求書作成上の注意点</t>
    <rPh sb="0" eb="1">
      <t>シ</t>
    </rPh>
    <rPh sb="1" eb="3">
      <t>センヨウ</t>
    </rPh>
    <rPh sb="3" eb="6">
      <t>セイキュウショ</t>
    </rPh>
    <rPh sb="6" eb="9">
      <t>サクセイジョウ</t>
    </rPh>
    <rPh sb="10" eb="13">
      <t>チュウイテン</t>
    </rPh>
    <phoneticPr fontId="2"/>
  </si>
  <si>
    <t>手書きで作成の場合、鉛筆、消せるボールペンは使用しないでください。</t>
    <rPh sb="0" eb="2">
      <t>テガ</t>
    </rPh>
    <rPh sb="4" eb="6">
      <t>サクセイ</t>
    </rPh>
    <rPh sb="7" eb="9">
      <t>バアイ</t>
    </rPh>
    <rPh sb="10" eb="12">
      <t>エンピツ</t>
    </rPh>
    <rPh sb="13" eb="14">
      <t>ケ</t>
    </rPh>
    <rPh sb="22" eb="24">
      <t>シヨウ</t>
    </rPh>
    <phoneticPr fontId="2"/>
  </si>
  <si>
    <t>インボイス制度開始日時点において、仙北市では市専用請求書様式、及び</t>
    <rPh sb="5" eb="7">
      <t>セイド</t>
    </rPh>
    <rPh sb="7" eb="9">
      <t>カイシ</t>
    </rPh>
    <rPh sb="9" eb="10">
      <t>ビ</t>
    </rPh>
    <rPh sb="10" eb="12">
      <t>ジテン</t>
    </rPh>
    <rPh sb="17" eb="20">
      <t>センボクシ</t>
    </rPh>
    <rPh sb="22" eb="23">
      <t>シ</t>
    </rPh>
    <rPh sb="23" eb="25">
      <t>センヨウ</t>
    </rPh>
    <rPh sb="25" eb="28">
      <t>セイキュウショ</t>
    </rPh>
    <rPh sb="28" eb="30">
      <t>ヨウシキ</t>
    </rPh>
    <rPh sb="31" eb="32">
      <t>オヨ</t>
    </rPh>
    <phoneticPr fontId="2"/>
  </si>
  <si>
    <r>
      <t>自社による請求書等の任意様式いずれの場合でも、</t>
    </r>
    <r>
      <rPr>
        <u/>
        <sz val="12"/>
        <color rgb="FFFF0000"/>
        <rFont val="BIZ UD明朝 Medium"/>
        <family val="1"/>
        <charset val="128"/>
      </rPr>
      <t>請求者の押印省略を</t>
    </r>
    <rPh sb="0" eb="2">
      <t>ジシャ</t>
    </rPh>
    <rPh sb="5" eb="8">
      <t>セイキュウショ</t>
    </rPh>
    <rPh sb="8" eb="9">
      <t>トウ</t>
    </rPh>
    <rPh sb="10" eb="12">
      <t>ニンイ</t>
    </rPh>
    <rPh sb="12" eb="14">
      <t>ヨウシキ</t>
    </rPh>
    <rPh sb="18" eb="20">
      <t>バアイ</t>
    </rPh>
    <rPh sb="23" eb="26">
      <t>セイキュウシャ</t>
    </rPh>
    <rPh sb="27" eb="29">
      <t>オウイン</t>
    </rPh>
    <rPh sb="29" eb="31">
      <t>ショウリャク</t>
    </rPh>
    <phoneticPr fontId="2"/>
  </si>
  <si>
    <r>
      <rPr>
        <u/>
        <sz val="12"/>
        <color rgb="FFFF0000"/>
        <rFont val="BIZ UD明朝 Medium"/>
        <family val="1"/>
        <charset val="128"/>
      </rPr>
      <t>実施しておりません</t>
    </r>
    <r>
      <rPr>
        <sz val="12"/>
        <rFont val="BIZ UD明朝 Medium"/>
        <family val="1"/>
        <charset val="128"/>
      </rPr>
      <t>ので、ご理解とご協力をお願いします。</t>
    </r>
    <rPh sb="0" eb="2">
      <t>ジッシ</t>
    </rPh>
    <rPh sb="13" eb="15">
      <t>リカイ</t>
    </rPh>
    <rPh sb="17" eb="19">
      <t>キョウリョク</t>
    </rPh>
    <rPh sb="21" eb="22">
      <t>ネガ</t>
    </rPh>
    <phoneticPr fontId="2"/>
  </si>
  <si>
    <t>振込先は、必ず請求者ご本人の口座を記載願います。</t>
    <rPh sb="0" eb="3">
      <t>フリコミサキ</t>
    </rPh>
    <rPh sb="5" eb="6">
      <t>カナラ</t>
    </rPh>
    <rPh sb="7" eb="10">
      <t>セイキュウシャ</t>
    </rPh>
    <rPh sb="11" eb="13">
      <t>ホンニン</t>
    </rPh>
    <rPh sb="14" eb="16">
      <t>コウザ</t>
    </rPh>
    <rPh sb="17" eb="19">
      <t>キサイ</t>
    </rPh>
    <rPh sb="19" eb="20">
      <t>ネガ</t>
    </rPh>
    <phoneticPr fontId="2"/>
  </si>
  <si>
    <t>次の場合は、委任状の提出をお願いします。</t>
    <rPh sb="0" eb="1">
      <t>ツギ</t>
    </rPh>
    <rPh sb="2" eb="4">
      <t>バアイ</t>
    </rPh>
    <rPh sb="6" eb="9">
      <t>イニンジョウ</t>
    </rPh>
    <rPh sb="10" eb="12">
      <t>テイシュツ</t>
    </rPh>
    <rPh sb="14" eb="15">
      <t>ネガ</t>
    </rPh>
    <phoneticPr fontId="2"/>
  </si>
  <si>
    <t>・</t>
    <phoneticPr fontId="2"/>
  </si>
  <si>
    <t>請求者と異なる名義</t>
    <rPh sb="0" eb="3">
      <t>セイキュウシャ</t>
    </rPh>
    <rPh sb="4" eb="5">
      <t>コト</t>
    </rPh>
    <rPh sb="7" eb="9">
      <t>メイギ</t>
    </rPh>
    <phoneticPr fontId="2"/>
  </si>
  <si>
    <t>ただし、会社・各種団体において、口座名義人が請求者よりも上位</t>
    <rPh sb="4" eb="6">
      <t>カイシャ</t>
    </rPh>
    <rPh sb="7" eb="9">
      <t>カクシュ</t>
    </rPh>
    <rPh sb="9" eb="11">
      <t>ダンタイ</t>
    </rPh>
    <rPh sb="16" eb="18">
      <t>コウザ</t>
    </rPh>
    <rPh sb="18" eb="20">
      <t>メイギ</t>
    </rPh>
    <rPh sb="20" eb="21">
      <t>ニン</t>
    </rPh>
    <rPh sb="22" eb="25">
      <t>セイキュウシャ</t>
    </rPh>
    <rPh sb="28" eb="30">
      <t>ジョウイ</t>
    </rPh>
    <phoneticPr fontId="2"/>
  </si>
  <si>
    <t>の者の場合、名義人が経理担当者であることが明確な場合は不要です。</t>
    <rPh sb="1" eb="2">
      <t>モノ</t>
    </rPh>
    <rPh sb="3" eb="5">
      <t>バアイ</t>
    </rPh>
    <rPh sb="6" eb="9">
      <t>メイギニン</t>
    </rPh>
    <rPh sb="10" eb="12">
      <t>ケイリ</t>
    </rPh>
    <rPh sb="12" eb="15">
      <t>タントウシャ</t>
    </rPh>
    <rPh sb="21" eb="23">
      <t>メイカク</t>
    </rPh>
    <rPh sb="24" eb="26">
      <t>バアイ</t>
    </rPh>
    <rPh sb="27" eb="29">
      <t>フヨウ</t>
    </rPh>
    <phoneticPr fontId="2"/>
  </si>
  <si>
    <t>同じ会社、団体内であっても契約書の契約者と異なる請求者及び名義</t>
    <rPh sb="0" eb="1">
      <t>オナ</t>
    </rPh>
    <rPh sb="2" eb="4">
      <t>カイシャ</t>
    </rPh>
    <rPh sb="5" eb="7">
      <t>ダンタイ</t>
    </rPh>
    <rPh sb="7" eb="8">
      <t>ナイ</t>
    </rPh>
    <rPh sb="13" eb="16">
      <t>ケイヤクショ</t>
    </rPh>
    <rPh sb="17" eb="20">
      <t>ケイヤクシャ</t>
    </rPh>
    <rPh sb="21" eb="22">
      <t>コト</t>
    </rPh>
    <rPh sb="24" eb="27">
      <t>セイキュウシャ</t>
    </rPh>
    <rPh sb="27" eb="28">
      <t>オヨ</t>
    </rPh>
    <rPh sb="29" eb="31">
      <t>メイギ</t>
    </rPh>
    <phoneticPr fontId="2"/>
  </si>
  <si>
    <t>例：</t>
    <rPh sb="0" eb="1">
      <t>レイ</t>
    </rPh>
    <phoneticPr fontId="2"/>
  </si>
  <si>
    <t>契約者⇒代表取締役、請求者⇒●●支店長</t>
    <phoneticPr fontId="2"/>
  </si>
  <si>
    <t>・・・要委任状</t>
    <rPh sb="3" eb="4">
      <t>ヨウ</t>
    </rPh>
    <rPh sb="4" eb="6">
      <t>イニン</t>
    </rPh>
    <rPh sb="6" eb="7">
      <t>ジョウ</t>
    </rPh>
    <phoneticPr fontId="2"/>
  </si>
  <si>
    <t>契約者⇒〇〇支社長、請求者⇒代表取締役社長</t>
    <rPh sb="6" eb="8">
      <t>シシャ</t>
    </rPh>
    <rPh sb="8" eb="9">
      <t>チョウ</t>
    </rPh>
    <rPh sb="14" eb="16">
      <t>ダイヒョウ</t>
    </rPh>
    <rPh sb="16" eb="19">
      <t>トリシマリヤク</t>
    </rPh>
    <rPh sb="19" eb="21">
      <t>シャチョウ</t>
    </rPh>
    <phoneticPr fontId="2"/>
  </si>
  <si>
    <t>・・・不要</t>
    <rPh sb="3" eb="5">
      <t>フヨウ</t>
    </rPh>
    <phoneticPr fontId="2"/>
  </si>
  <si>
    <t>契約者名、代表者名に変更があった場合は、ご連絡（通知等）をお願いします。</t>
    <rPh sb="0" eb="3">
      <t>ケイヤクシャ</t>
    </rPh>
    <rPh sb="3" eb="4">
      <t>メイ</t>
    </rPh>
    <rPh sb="5" eb="8">
      <t>ダイヒョウシャ</t>
    </rPh>
    <rPh sb="8" eb="9">
      <t>メイ</t>
    </rPh>
    <rPh sb="10" eb="12">
      <t>ヘンコウ</t>
    </rPh>
    <rPh sb="16" eb="18">
      <t>バアイ</t>
    </rPh>
    <rPh sb="21" eb="23">
      <t>レンラク</t>
    </rPh>
    <rPh sb="24" eb="26">
      <t>ツウチ</t>
    </rPh>
    <rPh sb="26" eb="27">
      <t>トウ</t>
    </rPh>
    <rPh sb="30" eb="31">
      <t>ネガ</t>
    </rPh>
    <phoneticPr fontId="2"/>
  </si>
  <si>
    <r>
      <rPr>
        <sz val="12"/>
        <color rgb="FFFF0000"/>
        <rFont val="BIZ UD明朝 Medium"/>
        <family val="1"/>
        <charset val="128"/>
      </rPr>
      <t>「首標金額」（請求金額）</t>
    </r>
    <r>
      <rPr>
        <sz val="12"/>
        <rFont val="BIZ UD明朝 Medium"/>
        <family val="1"/>
        <charset val="128"/>
      </rPr>
      <t>の訂正は</t>
    </r>
    <r>
      <rPr>
        <sz val="12"/>
        <color rgb="FFFF0000"/>
        <rFont val="BIZ UD明朝 Medium"/>
        <family val="1"/>
        <charset val="128"/>
      </rPr>
      <t>無効</t>
    </r>
    <r>
      <rPr>
        <sz val="12"/>
        <rFont val="BIZ UD明朝 Medium"/>
        <family val="1"/>
        <charset val="128"/>
      </rPr>
      <t>となり、差し替え対応をお願いします。</t>
    </r>
    <rPh sb="1" eb="2">
      <t>シュ</t>
    </rPh>
    <rPh sb="2" eb="3">
      <t>ヒョウ</t>
    </rPh>
    <rPh sb="3" eb="5">
      <t>キンガク</t>
    </rPh>
    <rPh sb="7" eb="9">
      <t>セイキュウ</t>
    </rPh>
    <rPh sb="9" eb="11">
      <t>キンガク</t>
    </rPh>
    <rPh sb="13" eb="15">
      <t>テイセイ</t>
    </rPh>
    <rPh sb="16" eb="18">
      <t>ムコウ</t>
    </rPh>
    <rPh sb="22" eb="23">
      <t>サ</t>
    </rPh>
    <rPh sb="24" eb="25">
      <t>カ</t>
    </rPh>
    <rPh sb="26" eb="28">
      <t>タイオウ</t>
    </rPh>
    <rPh sb="30" eb="31">
      <t>ネガ</t>
    </rPh>
    <phoneticPr fontId="2"/>
  </si>
  <si>
    <t>他の部分は二重線と訂正印での訂正を可能としますが、内訳欄中の金額訂正に</t>
    <rPh sb="0" eb="1">
      <t>タ</t>
    </rPh>
    <rPh sb="2" eb="4">
      <t>ブブン</t>
    </rPh>
    <rPh sb="5" eb="8">
      <t>ニジュウセン</t>
    </rPh>
    <rPh sb="9" eb="12">
      <t>テイセイイン</t>
    </rPh>
    <rPh sb="14" eb="16">
      <t>テイセイ</t>
    </rPh>
    <rPh sb="17" eb="19">
      <t>カノウ</t>
    </rPh>
    <rPh sb="25" eb="27">
      <t>ウチワケ</t>
    </rPh>
    <rPh sb="27" eb="28">
      <t>ラン</t>
    </rPh>
    <rPh sb="28" eb="29">
      <t>チュウ</t>
    </rPh>
    <rPh sb="30" eb="32">
      <t>キンガク</t>
    </rPh>
    <rPh sb="32" eb="34">
      <t>テイセイ</t>
    </rPh>
    <phoneticPr fontId="2"/>
  </si>
  <si>
    <t>ついては、差し替えの対応をお願いする場合もあります。</t>
    <rPh sb="5" eb="6">
      <t>サ</t>
    </rPh>
    <rPh sb="7" eb="8">
      <t>カ</t>
    </rPh>
    <rPh sb="10" eb="12">
      <t>タイオウ</t>
    </rPh>
    <rPh sb="14" eb="15">
      <t>ネガ</t>
    </rPh>
    <rPh sb="18" eb="20">
      <t>バアイ</t>
    </rPh>
    <phoneticPr fontId="2"/>
  </si>
  <si>
    <t>請求日、納品日欄へ日付を記載して下さい。</t>
    <rPh sb="0" eb="2">
      <t>セイキュウ</t>
    </rPh>
    <rPh sb="2" eb="3">
      <t>ビ</t>
    </rPh>
    <rPh sb="4" eb="6">
      <t>ノウヒン</t>
    </rPh>
    <rPh sb="6" eb="7">
      <t>ビ</t>
    </rPh>
    <rPh sb="7" eb="8">
      <t>ラン</t>
    </rPh>
    <rPh sb="9" eb="11">
      <t>ヒヅケ</t>
    </rPh>
    <rPh sb="12" eb="14">
      <t>キサイ</t>
    </rPh>
    <rPh sb="16" eb="17">
      <t>クダ</t>
    </rPh>
    <phoneticPr fontId="2"/>
  </si>
  <si>
    <t>インボイス対応様式　作成上の注意点</t>
    <rPh sb="5" eb="7">
      <t>タイオウ</t>
    </rPh>
    <rPh sb="7" eb="9">
      <t>ヨウシキ</t>
    </rPh>
    <rPh sb="10" eb="12">
      <t>サクセイ</t>
    </rPh>
    <rPh sb="12" eb="13">
      <t>ジョウ</t>
    </rPh>
    <rPh sb="14" eb="16">
      <t>チュウイ</t>
    </rPh>
    <rPh sb="16" eb="17">
      <t>テン</t>
    </rPh>
    <phoneticPr fontId="2"/>
  </si>
  <si>
    <t>＊</t>
    <phoneticPr fontId="2"/>
  </si>
  <si>
    <t>様式は、ＰＤＦ版とＥＸＣＥＬ版があります。</t>
    <rPh sb="0" eb="2">
      <t>ヨウシキ</t>
    </rPh>
    <rPh sb="7" eb="8">
      <t>バン</t>
    </rPh>
    <rPh sb="14" eb="15">
      <t>バン</t>
    </rPh>
    <phoneticPr fontId="2"/>
  </si>
  <si>
    <t>以下の説明は、ＥＸＣＥＬ版を想定しています。</t>
    <rPh sb="0" eb="2">
      <t>イカ</t>
    </rPh>
    <rPh sb="3" eb="5">
      <t>セツメイ</t>
    </rPh>
    <rPh sb="14" eb="16">
      <t>ソウテイ</t>
    </rPh>
    <phoneticPr fontId="2"/>
  </si>
  <si>
    <r>
      <rPr>
        <b/>
        <sz val="12"/>
        <color rgb="FFFF0000"/>
        <rFont val="BIZ UD明朝 Medium"/>
        <family val="1"/>
        <charset val="128"/>
      </rPr>
      <t>記載例</t>
    </r>
    <r>
      <rPr>
        <sz val="12"/>
        <rFont val="BIZ UD明朝 Medium"/>
        <family val="1"/>
        <charset val="128"/>
      </rPr>
      <t>を参照の上、入力をお願いします。</t>
    </r>
    <rPh sb="0" eb="2">
      <t>キサイ</t>
    </rPh>
    <rPh sb="2" eb="3">
      <t>レイ</t>
    </rPh>
    <rPh sb="4" eb="6">
      <t>サンショウ</t>
    </rPh>
    <rPh sb="7" eb="8">
      <t>ウエ</t>
    </rPh>
    <rPh sb="9" eb="11">
      <t>ニュウリョク</t>
    </rPh>
    <rPh sb="13" eb="14">
      <t>ネガ</t>
    </rPh>
    <phoneticPr fontId="2"/>
  </si>
  <si>
    <r>
      <rPr>
        <sz val="12"/>
        <color rgb="FFFF0000"/>
        <rFont val="BIZ UD明朝 Medium"/>
        <family val="1"/>
        <charset val="128"/>
      </rPr>
      <t>「首標金額」（請求金額）</t>
    </r>
    <r>
      <rPr>
        <sz val="12"/>
        <rFont val="BIZ UD明朝 Medium"/>
        <family val="1"/>
        <charset val="128"/>
      </rPr>
      <t>と下段の合計金額欄が一致する様入力願います。</t>
    </r>
    <rPh sb="1" eb="2">
      <t>シュ</t>
    </rPh>
    <rPh sb="2" eb="3">
      <t>ヒョウ</t>
    </rPh>
    <rPh sb="3" eb="5">
      <t>キンガク</t>
    </rPh>
    <rPh sb="7" eb="9">
      <t>セイキュウ</t>
    </rPh>
    <rPh sb="9" eb="11">
      <t>キンガク</t>
    </rPh>
    <rPh sb="13" eb="15">
      <t>ゲダン</t>
    </rPh>
    <rPh sb="16" eb="18">
      <t>ゴウケイ</t>
    </rPh>
    <rPh sb="18" eb="20">
      <t>キンガク</t>
    </rPh>
    <rPh sb="20" eb="21">
      <t>ラン</t>
    </rPh>
    <rPh sb="22" eb="24">
      <t>イッチ</t>
    </rPh>
    <rPh sb="26" eb="27">
      <t>ヨウ</t>
    </rPh>
    <rPh sb="27" eb="29">
      <t>ニュウリョク</t>
    </rPh>
    <rPh sb="29" eb="30">
      <t>ネガ</t>
    </rPh>
    <phoneticPr fontId="2"/>
  </si>
  <si>
    <r>
      <t>登録事業者の方は、</t>
    </r>
    <r>
      <rPr>
        <sz val="12"/>
        <color rgb="FFFF0000"/>
        <rFont val="BIZ UD明朝 Medium"/>
        <family val="1"/>
        <charset val="128"/>
      </rPr>
      <t>「登録番号」</t>
    </r>
    <r>
      <rPr>
        <sz val="12"/>
        <rFont val="BIZ UD明朝 Medium"/>
        <family val="1"/>
        <charset val="128"/>
      </rPr>
      <t>を入力して下さい。</t>
    </r>
    <rPh sb="0" eb="2">
      <t>トウロク</t>
    </rPh>
    <rPh sb="2" eb="5">
      <t>ジギョウシャ</t>
    </rPh>
    <rPh sb="6" eb="7">
      <t>カタ</t>
    </rPh>
    <rPh sb="10" eb="12">
      <t>トウロク</t>
    </rPh>
    <rPh sb="12" eb="14">
      <t>バンゴウ</t>
    </rPh>
    <rPh sb="16" eb="18">
      <t>ニュウリョク</t>
    </rPh>
    <rPh sb="20" eb="21">
      <t>クダ</t>
    </rPh>
    <phoneticPr fontId="2"/>
  </si>
  <si>
    <r>
      <t>内訳欄の</t>
    </r>
    <r>
      <rPr>
        <sz val="12"/>
        <color rgb="FFFF0000"/>
        <rFont val="BIZ UD明朝 Medium"/>
        <family val="1"/>
        <charset val="128"/>
      </rPr>
      <t>「税表示区分」</t>
    </r>
    <r>
      <rPr>
        <sz val="12"/>
        <rFont val="BIZ UD明朝 Medium"/>
        <family val="1"/>
        <charset val="128"/>
      </rPr>
      <t>に外税か内税かを</t>
    </r>
    <r>
      <rPr>
        <sz val="12"/>
        <color rgb="FFFF0000"/>
        <rFont val="BIZ UD明朝 Medium"/>
        <family val="1"/>
        <charset val="128"/>
      </rPr>
      <t>必ず選択</t>
    </r>
    <r>
      <rPr>
        <sz val="12"/>
        <rFont val="BIZ UD明朝 Medium"/>
        <family val="1"/>
        <charset val="128"/>
      </rPr>
      <t>して下さい。</t>
    </r>
    <rPh sb="0" eb="2">
      <t>ウチワケ</t>
    </rPh>
    <rPh sb="2" eb="3">
      <t>ラン</t>
    </rPh>
    <rPh sb="5" eb="6">
      <t>ゼイ</t>
    </rPh>
    <rPh sb="6" eb="8">
      <t>ヒョウジ</t>
    </rPh>
    <rPh sb="8" eb="10">
      <t>クブン</t>
    </rPh>
    <rPh sb="12" eb="14">
      <t>ソトゼイ</t>
    </rPh>
    <rPh sb="15" eb="17">
      <t>ウチゼイ</t>
    </rPh>
    <rPh sb="19" eb="20">
      <t>カナラ</t>
    </rPh>
    <rPh sb="21" eb="23">
      <t>センタク</t>
    </rPh>
    <rPh sb="25" eb="26">
      <t>クダ</t>
    </rPh>
    <phoneticPr fontId="2"/>
  </si>
  <si>
    <r>
      <t>内訳欄で軽減税率対象品目には、「</t>
    </r>
    <r>
      <rPr>
        <sz val="12"/>
        <color rgb="FFFF0000"/>
        <rFont val="BIZ UD明朝 Medium"/>
        <family val="1"/>
        <charset val="128"/>
      </rPr>
      <t>※</t>
    </r>
    <r>
      <rPr>
        <sz val="12"/>
        <rFont val="BIZ UD明朝 Medium"/>
        <family val="1"/>
        <charset val="128"/>
      </rPr>
      <t>」を入力して下さい。</t>
    </r>
    <rPh sb="0" eb="2">
      <t>ウチワケ</t>
    </rPh>
    <rPh sb="2" eb="3">
      <t>ラン</t>
    </rPh>
    <rPh sb="4" eb="6">
      <t>ケイゲン</t>
    </rPh>
    <rPh sb="6" eb="8">
      <t>ゼイリツ</t>
    </rPh>
    <rPh sb="8" eb="10">
      <t>タイショウ</t>
    </rPh>
    <rPh sb="10" eb="12">
      <t>ヒンモク</t>
    </rPh>
    <rPh sb="19" eb="21">
      <t>ニュウリョク</t>
    </rPh>
    <rPh sb="23" eb="24">
      <t>クダ</t>
    </rPh>
    <phoneticPr fontId="2"/>
  </si>
  <si>
    <r>
      <t>内訳欄の品名ごとの</t>
    </r>
    <r>
      <rPr>
        <sz val="12"/>
        <color rgb="FFFF0000"/>
        <rFont val="BIZ UD明朝 Medium"/>
        <family val="1"/>
        <charset val="128"/>
      </rPr>
      <t>「金額」</t>
    </r>
    <r>
      <rPr>
        <sz val="12"/>
        <rFont val="BIZ UD明朝 Medium"/>
        <family val="1"/>
        <charset val="128"/>
      </rPr>
      <t>欄は、計算式は入ってませんので、各自</t>
    </r>
    <rPh sb="0" eb="2">
      <t>ウチワケ</t>
    </rPh>
    <rPh sb="2" eb="3">
      <t>ラン</t>
    </rPh>
    <rPh sb="4" eb="6">
      <t>ヒンメイ</t>
    </rPh>
    <rPh sb="10" eb="12">
      <t>キンガク</t>
    </rPh>
    <rPh sb="13" eb="14">
      <t>ラン</t>
    </rPh>
    <rPh sb="16" eb="19">
      <t>ケイサンシキ</t>
    </rPh>
    <rPh sb="20" eb="21">
      <t>ハイ</t>
    </rPh>
    <rPh sb="29" eb="31">
      <t>カクジ</t>
    </rPh>
    <phoneticPr fontId="2"/>
  </si>
  <si>
    <t>計算の上入力願います。</t>
    <rPh sb="0" eb="2">
      <t>ケイサン</t>
    </rPh>
    <rPh sb="3" eb="4">
      <t>ウエ</t>
    </rPh>
    <rPh sb="4" eb="6">
      <t>ニュウリョク</t>
    </rPh>
    <rPh sb="6" eb="7">
      <t>ネガ</t>
    </rPh>
    <phoneticPr fontId="2"/>
  </si>
  <si>
    <r>
      <t>ファイル中の</t>
    </r>
    <r>
      <rPr>
        <sz val="12"/>
        <color rgb="FFFF0000"/>
        <rFont val="BIZ UD明朝 Medium"/>
        <family val="1"/>
        <charset val="128"/>
      </rPr>
      <t>計算式による消費税額は、「切り捨て」</t>
    </r>
    <r>
      <rPr>
        <sz val="12"/>
        <rFont val="BIZ UD明朝 Medium"/>
        <family val="1"/>
        <charset val="128"/>
      </rPr>
      <t>としています。</t>
    </r>
    <rPh sb="4" eb="5">
      <t>チュウ</t>
    </rPh>
    <rPh sb="6" eb="9">
      <t>ケイサンシキ</t>
    </rPh>
    <rPh sb="12" eb="15">
      <t>ショウヒゼイ</t>
    </rPh>
    <rPh sb="15" eb="16">
      <t>ガク</t>
    </rPh>
    <rPh sb="19" eb="20">
      <t>キ</t>
    </rPh>
    <rPh sb="21" eb="22">
      <t>ス</t>
    </rPh>
    <phoneticPr fontId="2"/>
  </si>
  <si>
    <r>
      <t>内訳欄において、品名の記載に不足が生じる場合は、別途、</t>
    </r>
    <r>
      <rPr>
        <sz val="12"/>
        <color rgb="FFFF0000"/>
        <rFont val="BIZ UD明朝 Medium"/>
        <family val="1"/>
        <charset val="128"/>
      </rPr>
      <t>「請求内訳」</t>
    </r>
    <r>
      <rPr>
        <sz val="12"/>
        <rFont val="BIZ UD明朝 Medium"/>
        <family val="1"/>
        <charset val="128"/>
      </rPr>
      <t>の</t>
    </r>
    <rPh sb="0" eb="2">
      <t>ウチワケ</t>
    </rPh>
    <rPh sb="2" eb="3">
      <t>ラン</t>
    </rPh>
    <rPh sb="8" eb="10">
      <t>ヒンメイ</t>
    </rPh>
    <rPh sb="11" eb="13">
      <t>キサイ</t>
    </rPh>
    <rPh sb="14" eb="16">
      <t>フソク</t>
    </rPh>
    <rPh sb="17" eb="18">
      <t>ショウ</t>
    </rPh>
    <rPh sb="20" eb="22">
      <t>バアイ</t>
    </rPh>
    <rPh sb="24" eb="26">
      <t>ベット</t>
    </rPh>
    <rPh sb="28" eb="30">
      <t>セイキュウ</t>
    </rPh>
    <rPh sb="30" eb="32">
      <t>ウチワケ</t>
    </rPh>
    <phoneticPr fontId="2"/>
  </si>
  <si>
    <r>
      <t>この場合、</t>
    </r>
    <r>
      <rPr>
        <sz val="12"/>
        <color rgb="FFFF0000"/>
        <rFont val="BIZ UD明朝 Medium"/>
        <family val="1"/>
        <charset val="128"/>
      </rPr>
      <t>当請求書様式の内訳欄</t>
    </r>
    <r>
      <rPr>
        <sz val="12"/>
        <rFont val="BIZ UD明朝 Medium"/>
        <family val="1"/>
        <charset val="128"/>
      </rPr>
      <t>には、「請求内訳」様式に記載した品名を</t>
    </r>
    <rPh sb="2" eb="4">
      <t>バアイ</t>
    </rPh>
    <rPh sb="5" eb="6">
      <t>トウ</t>
    </rPh>
    <rPh sb="6" eb="9">
      <t>セイキュウショ</t>
    </rPh>
    <rPh sb="9" eb="11">
      <t>ヨウシキ</t>
    </rPh>
    <rPh sb="12" eb="14">
      <t>ウチワケ</t>
    </rPh>
    <rPh sb="14" eb="15">
      <t>ラン</t>
    </rPh>
    <rPh sb="19" eb="21">
      <t>セイキュウ</t>
    </rPh>
    <rPh sb="21" eb="23">
      <t>ウチワケ</t>
    </rPh>
    <rPh sb="24" eb="26">
      <t>ヨウシキ</t>
    </rPh>
    <rPh sb="27" eb="29">
      <t>キサイ</t>
    </rPh>
    <rPh sb="31" eb="33">
      <t>ヒンメイ</t>
    </rPh>
    <phoneticPr fontId="2"/>
  </si>
  <si>
    <r>
      <rPr>
        <sz val="12"/>
        <color rgb="FFFF0000"/>
        <rFont val="BIZ UD明朝 Medium"/>
        <family val="1"/>
        <charset val="128"/>
      </rPr>
      <t>税率区分ごとに集計した額を再掲</t>
    </r>
    <r>
      <rPr>
        <sz val="12"/>
        <rFont val="BIZ UD明朝 Medium"/>
        <family val="1"/>
        <charset val="128"/>
      </rPr>
      <t>となるように記載して下さい。</t>
    </r>
    <rPh sb="0" eb="2">
      <t>ゼイリツ</t>
    </rPh>
    <rPh sb="2" eb="4">
      <t>クブン</t>
    </rPh>
    <rPh sb="7" eb="9">
      <t>シュウケイ</t>
    </rPh>
    <rPh sb="11" eb="12">
      <t>ガク</t>
    </rPh>
    <rPh sb="13" eb="15">
      <t>サイケイ</t>
    </rPh>
    <rPh sb="21" eb="23">
      <t>キサイ</t>
    </rPh>
    <rPh sb="25" eb="26">
      <t>クダ</t>
    </rPh>
    <phoneticPr fontId="2"/>
  </si>
  <si>
    <t>（従来型様式、インボイス対応様式共通）</t>
    <rPh sb="1" eb="4">
      <t>ジュウライガタ</t>
    </rPh>
    <rPh sb="4" eb="6">
      <t>ヨウシキ</t>
    </rPh>
    <rPh sb="12" eb="14">
      <t>タイオウ</t>
    </rPh>
    <rPh sb="14" eb="16">
      <t>ヨウシキ</t>
    </rPh>
    <rPh sb="16" eb="18">
      <t>キョウツウ</t>
    </rPh>
    <phoneticPr fontId="2"/>
  </si>
  <si>
    <t>登録されていない事業者の方は、当該インボイス対応様式、又は従来型の</t>
    <rPh sb="0" eb="2">
      <t>トウロク</t>
    </rPh>
    <rPh sb="8" eb="11">
      <t>ジギョウシャ</t>
    </rPh>
    <rPh sb="12" eb="13">
      <t>カタ</t>
    </rPh>
    <rPh sb="15" eb="16">
      <t>トウ</t>
    </rPh>
    <rPh sb="16" eb="17">
      <t>ガイ</t>
    </rPh>
    <rPh sb="22" eb="24">
      <t>タイオウ</t>
    </rPh>
    <rPh sb="24" eb="26">
      <t>ヨウシキ</t>
    </rPh>
    <rPh sb="27" eb="28">
      <t>マタ</t>
    </rPh>
    <rPh sb="29" eb="31">
      <t>ジュウライ</t>
    </rPh>
    <rPh sb="31" eb="32">
      <t>ガタ</t>
    </rPh>
    <phoneticPr fontId="2"/>
  </si>
  <si>
    <t>事業者の方は、会社名（商号）及び代表者名を明記して下さい。</t>
    <rPh sb="0" eb="3">
      <t>ジギョウシャ</t>
    </rPh>
    <rPh sb="4" eb="5">
      <t>カタ</t>
    </rPh>
    <rPh sb="7" eb="10">
      <t>カイシャメイ</t>
    </rPh>
    <rPh sb="11" eb="13">
      <t>ショウゴウ</t>
    </rPh>
    <rPh sb="14" eb="15">
      <t>オヨ</t>
    </rPh>
    <rPh sb="16" eb="19">
      <t>ダイヒョウシャ</t>
    </rPh>
    <rPh sb="19" eb="20">
      <t>メイ</t>
    </rPh>
    <rPh sb="21" eb="23">
      <t>メイキ</t>
    </rPh>
    <rPh sb="25" eb="26">
      <t>クダ</t>
    </rPh>
    <phoneticPr fontId="2"/>
  </si>
  <si>
    <r>
      <t>内訳欄の</t>
    </r>
    <r>
      <rPr>
        <sz val="12"/>
        <color rgb="FFFF0000"/>
        <rFont val="BIZ UD明朝 Medium"/>
        <family val="1"/>
        <charset val="128"/>
      </rPr>
      <t>「消費税及び地方消費税」</t>
    </r>
    <r>
      <rPr>
        <sz val="12"/>
        <rFont val="BIZ UD明朝 Medium"/>
        <family val="1"/>
        <charset val="128"/>
      </rPr>
      <t>欄、</t>
    </r>
    <r>
      <rPr>
        <sz val="12"/>
        <color rgb="FFFF0000"/>
        <rFont val="BIZ UD明朝 Medium"/>
        <family val="1"/>
        <charset val="128"/>
      </rPr>
      <t>「合計」</t>
    </r>
    <r>
      <rPr>
        <sz val="12"/>
        <rFont val="BIZ UD明朝 Medium"/>
        <family val="1"/>
        <charset val="128"/>
      </rPr>
      <t>欄、</t>
    </r>
    <r>
      <rPr>
        <sz val="12"/>
        <color rgb="FFFF0000"/>
        <rFont val="BIZ UD明朝 Medium"/>
        <family val="1"/>
        <charset val="128"/>
      </rPr>
      <t>「適用税率内訳」</t>
    </r>
    <r>
      <rPr>
        <sz val="12"/>
        <rFont val="BIZ UD明朝 Medium"/>
        <family val="1"/>
        <charset val="128"/>
      </rPr>
      <t>欄は、</t>
    </r>
    <rPh sb="0" eb="2">
      <t>ウチワケ</t>
    </rPh>
    <rPh sb="2" eb="3">
      <t>ラン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ラン</t>
    </rPh>
    <rPh sb="19" eb="21">
      <t>ゴウケイ</t>
    </rPh>
    <rPh sb="22" eb="23">
      <t>ラン</t>
    </rPh>
    <rPh sb="25" eb="27">
      <t>テキヨウ</t>
    </rPh>
    <rPh sb="27" eb="29">
      <t>ゼイリツ</t>
    </rPh>
    <rPh sb="29" eb="31">
      <t>ウチワケ</t>
    </rPh>
    <rPh sb="32" eb="33">
      <t>ラン</t>
    </rPh>
    <phoneticPr fontId="2"/>
  </si>
  <si>
    <r>
      <t>先の</t>
    </r>
    <r>
      <rPr>
        <sz val="12"/>
        <color rgb="FFFF0000"/>
        <rFont val="BIZ UD明朝 Medium"/>
        <family val="1"/>
        <charset val="128"/>
      </rPr>
      <t>「税表示区分」</t>
    </r>
    <r>
      <rPr>
        <sz val="12"/>
        <rFont val="BIZ UD明朝 Medium"/>
        <family val="1"/>
        <charset val="128"/>
      </rPr>
      <t>欄で</t>
    </r>
    <r>
      <rPr>
        <b/>
        <u/>
        <sz val="12"/>
        <rFont val="BIZ UD明朝 Medium"/>
        <family val="1"/>
        <charset val="128"/>
      </rPr>
      <t>外税、又は内税</t>
    </r>
    <r>
      <rPr>
        <sz val="12"/>
        <rFont val="BIZ UD明朝 Medium"/>
        <family val="1"/>
        <charset val="128"/>
      </rPr>
      <t>を選択することで、各欄の集計金額が</t>
    </r>
    <rPh sb="3" eb="4">
      <t>ゼイ</t>
    </rPh>
    <rPh sb="4" eb="6">
      <t>ヒョウジ</t>
    </rPh>
    <rPh sb="6" eb="8">
      <t>クブン</t>
    </rPh>
    <rPh sb="9" eb="10">
      <t>ラン</t>
    </rPh>
    <rPh sb="11" eb="13">
      <t>ソトゼイ</t>
    </rPh>
    <rPh sb="14" eb="15">
      <t>マタ</t>
    </rPh>
    <rPh sb="16" eb="18">
      <t>ウチゼイ</t>
    </rPh>
    <rPh sb="19" eb="21">
      <t>センタク</t>
    </rPh>
    <rPh sb="27" eb="28">
      <t>カク</t>
    </rPh>
    <rPh sb="28" eb="29">
      <t>ラン</t>
    </rPh>
    <rPh sb="30" eb="32">
      <t>シュウケイ</t>
    </rPh>
    <rPh sb="32" eb="34">
      <t>キンガク</t>
    </rPh>
    <phoneticPr fontId="2"/>
  </si>
  <si>
    <r>
      <t>算出されるよう</t>
    </r>
    <r>
      <rPr>
        <sz val="12"/>
        <color rgb="FFFF0000"/>
        <rFont val="BIZ UD明朝 Medium"/>
        <family val="1"/>
        <charset val="128"/>
      </rPr>
      <t>計算式</t>
    </r>
    <r>
      <rPr>
        <sz val="12"/>
        <rFont val="BIZ UD明朝 Medium"/>
        <family val="1"/>
        <charset val="128"/>
      </rPr>
      <t>が入力されています。</t>
    </r>
    <rPh sb="0" eb="2">
      <t>サンシュツ</t>
    </rPh>
    <rPh sb="7" eb="10">
      <t>ケイサンシキ</t>
    </rPh>
    <rPh sb="11" eb="13">
      <t>ニュウリョク</t>
    </rPh>
    <phoneticPr fontId="2"/>
  </si>
  <si>
    <t>当該様式中の計算式、並びに様式全般に関するお問い合わせは、</t>
    <rPh sb="0" eb="2">
      <t>トウガイ</t>
    </rPh>
    <rPh sb="2" eb="4">
      <t>ヨウシキ</t>
    </rPh>
    <rPh sb="4" eb="5">
      <t>チュウ</t>
    </rPh>
    <rPh sb="6" eb="9">
      <t>ケイサンシキ</t>
    </rPh>
    <rPh sb="10" eb="11">
      <t>ナラ</t>
    </rPh>
    <rPh sb="13" eb="15">
      <t>ヨウシキ</t>
    </rPh>
    <rPh sb="15" eb="17">
      <t>ゼンパン</t>
    </rPh>
    <rPh sb="18" eb="19">
      <t>カン</t>
    </rPh>
    <rPh sb="22" eb="23">
      <t>ト</t>
    </rPh>
    <rPh sb="24" eb="25">
      <t>ア</t>
    </rPh>
    <phoneticPr fontId="2"/>
  </si>
  <si>
    <t>仙北市会計課（TEL　0187-43-1118）にご連絡願います。</t>
    <rPh sb="0" eb="3">
      <t>センボクシ</t>
    </rPh>
    <rPh sb="3" eb="5">
      <t>カイケイ</t>
    </rPh>
    <rPh sb="5" eb="6">
      <t>カ</t>
    </rPh>
    <rPh sb="26" eb="28">
      <t>レンラク</t>
    </rPh>
    <rPh sb="28" eb="29">
      <t>ネガ</t>
    </rPh>
    <phoneticPr fontId="2"/>
  </si>
  <si>
    <t>ファイルの様式に全ての品名（明細）を記載願います。</t>
    <rPh sb="5" eb="7">
      <t>ヨウシキ</t>
    </rPh>
    <rPh sb="8" eb="9">
      <t>スベ</t>
    </rPh>
    <rPh sb="11" eb="13">
      <t>ヒンメイ</t>
    </rPh>
    <rPh sb="14" eb="16">
      <t>メイサイ</t>
    </rPh>
    <rPh sb="18" eb="20">
      <t>キサイ</t>
    </rPh>
    <rPh sb="20" eb="21">
      <t>ネガ</t>
    </rPh>
    <phoneticPr fontId="2"/>
  </si>
  <si>
    <t>（請求書様式の内訳欄には個別に品名（明細）を記載しないで下さい。）</t>
    <rPh sb="1" eb="4">
      <t>セイキュウショ</t>
    </rPh>
    <rPh sb="4" eb="6">
      <t>ヨウシキ</t>
    </rPh>
    <rPh sb="7" eb="9">
      <t>ウチワケ</t>
    </rPh>
    <rPh sb="9" eb="10">
      <t>ラン</t>
    </rPh>
    <rPh sb="12" eb="14">
      <t>コベツ</t>
    </rPh>
    <rPh sb="15" eb="17">
      <t>ヒンメイ</t>
    </rPh>
    <rPh sb="18" eb="20">
      <t>メイサイ</t>
    </rPh>
    <rPh sb="22" eb="24">
      <t>キサイ</t>
    </rPh>
    <rPh sb="28" eb="29">
      <t>クダ</t>
    </rPh>
    <phoneticPr fontId="2"/>
  </si>
  <si>
    <t>記載例２を参照</t>
    <rPh sb="0" eb="2">
      <t>キサイ</t>
    </rPh>
    <rPh sb="2" eb="3">
      <t>レイ</t>
    </rPh>
    <rPh sb="5" eb="7">
      <t>サンショウ</t>
    </rPh>
    <phoneticPr fontId="2"/>
  </si>
  <si>
    <r>
      <rPr>
        <sz val="12"/>
        <color rgb="FFFF0000"/>
        <rFont val="BIZ UD明朝 Medium"/>
        <family val="1"/>
        <charset val="128"/>
      </rPr>
      <t>「請求内訳」シート</t>
    </r>
    <r>
      <rPr>
        <sz val="12"/>
        <rFont val="BIZ UD明朝 Medium"/>
        <family val="1"/>
        <charset val="128"/>
      </rPr>
      <t>では、税額の計算を行っていません。</t>
    </r>
    <rPh sb="1" eb="3">
      <t>セイキュウ</t>
    </rPh>
    <rPh sb="3" eb="5">
      <t>ウチワケ</t>
    </rPh>
    <rPh sb="12" eb="14">
      <t>ゼイガク</t>
    </rPh>
    <rPh sb="15" eb="17">
      <t>ケイサン</t>
    </rPh>
    <rPh sb="18" eb="19">
      <t>オコナ</t>
    </rPh>
    <phoneticPr fontId="2"/>
  </si>
  <si>
    <t>別途集計し、請求内訳様式上に税額を記載しないでください。</t>
    <rPh sb="0" eb="2">
      <t>ベット</t>
    </rPh>
    <rPh sb="2" eb="4">
      <t>シュウケイ</t>
    </rPh>
    <rPh sb="6" eb="8">
      <t>セイキュウ</t>
    </rPh>
    <rPh sb="8" eb="10">
      <t>ウチワケ</t>
    </rPh>
    <rPh sb="10" eb="12">
      <t>ヨウシキ</t>
    </rPh>
    <rPh sb="12" eb="13">
      <t>ジョウ</t>
    </rPh>
    <rPh sb="14" eb="16">
      <t>ゼイガク</t>
    </rPh>
    <rPh sb="17" eb="19">
      <t>キサイ</t>
    </rPh>
    <phoneticPr fontId="2"/>
  </si>
  <si>
    <t>また、「請求内訳」を追加した場合は、シートごとの小計とし、</t>
    <rPh sb="10" eb="12">
      <t>ツイカ</t>
    </rPh>
    <rPh sb="14" eb="16">
      <t>バアイ</t>
    </rPh>
    <rPh sb="24" eb="26">
      <t>ショウケイ</t>
    </rPh>
    <phoneticPr fontId="2"/>
  </si>
  <si>
    <t>合計額は、別途集計し請求内訳様式上に記載しないで下さい。</t>
    <rPh sb="5" eb="7">
      <t>ベット</t>
    </rPh>
    <rPh sb="7" eb="9">
      <t>シュウケイ</t>
    </rPh>
    <rPh sb="10" eb="12">
      <t>セイキュウ</t>
    </rPh>
    <rPh sb="12" eb="14">
      <t>ウチワケ</t>
    </rPh>
    <rPh sb="14" eb="16">
      <t>ヨウシキ</t>
    </rPh>
    <rPh sb="16" eb="17">
      <t>ジョウ</t>
    </rPh>
    <rPh sb="18" eb="20">
      <t>キサイ</t>
    </rPh>
    <rPh sb="24" eb="25">
      <t>クダ</t>
    </rPh>
    <phoneticPr fontId="2"/>
  </si>
  <si>
    <t>（税額及び合計額は、請求書様式に再掲することで確認可能です。）</t>
    <rPh sb="1" eb="3">
      <t>ゼイガク</t>
    </rPh>
    <rPh sb="3" eb="4">
      <t>オヨ</t>
    </rPh>
    <rPh sb="5" eb="7">
      <t>ゴウケイ</t>
    </rPh>
    <rPh sb="7" eb="8">
      <t>ガク</t>
    </rPh>
    <rPh sb="10" eb="13">
      <t>セイキュウショ</t>
    </rPh>
    <rPh sb="13" eb="15">
      <t>ヨウシキ</t>
    </rPh>
    <rPh sb="16" eb="18">
      <t>サイケイ</t>
    </rPh>
    <rPh sb="23" eb="25">
      <t>カクニン</t>
    </rPh>
    <rPh sb="25" eb="27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</si>
</sst>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;;;"/>
    <numFmt numFmtId="177" formatCode="#,###;[Red]&quot;△&quot;#,###"/>
    <numFmt numFmtId="178" formatCode="??\ ???\ ???\ ???;[Red]&quot;△&quot;??\ ???\ ???\ ???"/>
  </numFmts>
  <fonts count="5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"/>
      <name val="ＭＳ 明朝"/>
      <family val="1"/>
      <charset val="128"/>
    </font>
    <font>
      <sz val="22"/>
      <name val="HG明朝E"/>
      <family val="1"/>
      <charset val="128"/>
    </font>
    <font>
      <sz val="12"/>
      <name val="HG明朝E"/>
      <family val="1"/>
      <charset val="128"/>
    </font>
    <font>
      <sz val="16"/>
      <name val="HGP明朝E"/>
      <family val="1"/>
      <charset val="128"/>
    </font>
    <font>
      <sz val="10"/>
      <name val="ＭＳ 明朝"/>
      <family val="1"/>
      <charset val="128"/>
    </font>
    <font>
      <sz val="11"/>
      <name val="HG明朝B"/>
      <family val="1"/>
      <charset val="128"/>
    </font>
    <font>
      <sz val="12"/>
      <name val="HG明朝B"/>
      <family val="1"/>
      <charset val="128"/>
    </font>
    <font>
      <sz val="8"/>
      <name val="ＭＳ 明朝"/>
      <family val="1"/>
      <charset val="128"/>
    </font>
    <font>
      <sz val="12"/>
      <color indexed="12"/>
      <name val="HGS明朝B"/>
      <family val="1"/>
      <charset val="128"/>
    </font>
    <font>
      <sz val="16"/>
      <color indexed="12"/>
      <name val="HGP明朝E"/>
      <family val="1"/>
      <charset val="128"/>
    </font>
    <font>
      <i/>
      <sz val="12"/>
      <color indexed="10"/>
      <name val="HGS創英角ﾎﾟｯﾌﾟ体"/>
      <family val="3"/>
      <charset val="128"/>
    </font>
    <font>
      <sz val="8.5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color indexed="12"/>
      <name val="ＭＳ Ｐ明朝"/>
      <family val="1"/>
      <charset val="128"/>
    </font>
    <font>
      <sz val="14"/>
      <name val="ＭＳ 明朝"/>
      <family val="1"/>
      <charset val="128"/>
    </font>
    <font>
      <sz val="13"/>
      <color indexed="12"/>
      <name val="HGP明朝B"/>
      <family val="1"/>
      <charset val="128"/>
    </font>
    <font>
      <sz val="11"/>
      <name val="ＭＳ 明朝"/>
      <family val="1"/>
      <charset val="128"/>
    </font>
    <font>
      <sz val="12"/>
      <name val="HGS明朝B"/>
      <family val="1"/>
      <charset val="128"/>
    </font>
    <font>
      <sz val="12"/>
      <color rgb="FF0000CC"/>
      <name val="HGS明朝B"/>
      <family val="1"/>
      <charset val="128"/>
    </font>
    <font>
      <sz val="13"/>
      <color rgb="FF0000CC"/>
      <name val="HGS明朝B"/>
      <family val="1"/>
      <charset val="128"/>
    </font>
    <font>
      <sz val="10"/>
      <color indexed="12"/>
      <name val="HGS明朝B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CC"/>
      <name val="HGS明朝B"/>
      <family val="1"/>
      <charset val="128"/>
    </font>
    <font>
      <sz val="10"/>
      <name val="HGS明朝B"/>
      <family val="1"/>
      <charset val="128"/>
    </font>
    <font>
      <sz val="10"/>
      <color rgb="FF0000CC"/>
      <name val="HGP明朝B"/>
      <family val="1"/>
      <charset val="128"/>
    </font>
    <font>
      <sz val="12"/>
      <color rgb="FF0000CC"/>
      <name val="HGP明朝B"/>
      <family val="1"/>
      <charset val="128"/>
    </font>
    <font>
      <sz val="12"/>
      <name val="HGP明朝B"/>
      <family val="1"/>
      <charset val="128"/>
    </font>
    <font>
      <sz val="12"/>
      <color indexed="12"/>
      <name val="ＭＳ 明朝"/>
      <family val="1"/>
      <charset val="128"/>
    </font>
    <font>
      <sz val="12"/>
      <color rgb="FF0000CC"/>
      <name val="HG明朝B"/>
      <family val="1"/>
      <charset val="128"/>
    </font>
    <font>
      <sz val="5"/>
      <color theme="0" tint="-0.499984740745262"/>
      <name val="ＭＳ Ｐ明朝"/>
      <family val="1"/>
      <charset val="128"/>
    </font>
    <font>
      <b/>
      <sz val="12"/>
      <color rgb="FF0000CC"/>
      <name val="HGP明朝E"/>
      <family val="1"/>
      <charset val="128"/>
    </font>
    <font>
      <b/>
      <sz val="11"/>
      <color indexed="12"/>
      <name val="HGS明朝B"/>
      <family val="1"/>
      <charset val="128"/>
    </font>
    <font>
      <sz val="11"/>
      <color indexed="12"/>
      <name val="HGS明朝B"/>
      <family val="1"/>
      <charset val="128"/>
    </font>
    <font>
      <sz val="11"/>
      <color indexed="12"/>
      <name val="HGP明朝B"/>
      <family val="1"/>
      <charset val="128"/>
    </font>
    <font>
      <sz val="11"/>
      <name val="ＭＳ Ｐ明朝"/>
      <family val="1"/>
      <charset val="128"/>
    </font>
    <font>
      <sz val="10"/>
      <name val="HG明朝E"/>
      <family val="1"/>
      <charset val="128"/>
    </font>
    <font>
      <b/>
      <sz val="12"/>
      <color rgb="FF0000CC"/>
      <name val="HGS明朝B"/>
      <family val="1"/>
      <charset val="128"/>
    </font>
    <font>
      <b/>
      <sz val="12"/>
      <color rgb="FF0000CC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HGS明朝B"/>
      <family val="1"/>
      <charset val="128"/>
    </font>
    <font>
      <sz val="18"/>
      <name val="HG明朝E"/>
      <family val="1"/>
      <charset val="128"/>
    </font>
    <font>
      <sz val="12"/>
      <name val="BIZ UD明朝 Medium"/>
      <family val="1"/>
      <charset val="128"/>
    </font>
    <font>
      <u/>
      <sz val="12"/>
      <color rgb="FFFF0000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b/>
      <sz val="12"/>
      <color rgb="FFFF0000"/>
      <name val="BIZ UD明朝 Medium"/>
      <family val="1"/>
      <charset val="128"/>
    </font>
    <font>
      <b/>
      <u/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2"/>
      <color rgb="FFFF0000"/>
      <name val="ＭＳ Ｐ明朝"/>
      <family val="1"/>
      <charset val="128"/>
    </font>
    <font>
      <sz val="10.5"/>
      <color rgb="FF0000CC"/>
      <name val="HGS明朝B"/>
      <family val="1"/>
      <charset val="128"/>
    </font>
    <font>
      <sz val="10.5"/>
      <color indexed="12"/>
      <name val="HGS明朝B"/>
      <family val="1"/>
      <charset val="128"/>
    </font>
    <font>
      <sz val="3"/>
      <color theme="0" tint="-0.499984740745262"/>
      <name val="ＭＳ Ｐ明朝"/>
      <family val="1"/>
      <charset val="128"/>
    </font>
    <font>
      <u/>
      <sz val="12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dotted">
        <color indexed="8"/>
      </bottom>
      <diagonal/>
    </border>
    <border>
      <left/>
      <right/>
      <top style="hair">
        <color indexed="8"/>
      </top>
      <bottom style="dotted">
        <color indexed="8"/>
      </bottom>
      <diagonal/>
    </border>
    <border>
      <left/>
      <right style="thin">
        <color indexed="8"/>
      </right>
      <top style="hair">
        <color indexed="8"/>
      </top>
      <bottom style="dotted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indexed="8"/>
      </left>
      <right/>
      <top style="hair">
        <color auto="1"/>
      </top>
      <bottom style="hair">
        <color auto="1"/>
      </bottom>
      <diagonal/>
    </border>
    <border>
      <left/>
      <right style="medium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thin">
        <color auto="1"/>
      </top>
      <bottom style="medium">
        <color indexed="8"/>
      </bottom>
      <diagonal/>
    </border>
    <border>
      <left/>
      <right/>
      <top style="thin">
        <color auto="1"/>
      </top>
      <bottom style="medium">
        <color indexed="8"/>
      </bottom>
      <diagonal/>
    </border>
    <border>
      <left/>
      <right style="medium">
        <color indexed="8"/>
      </right>
      <top style="thin">
        <color auto="1"/>
      </top>
      <bottom style="medium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ck">
        <color rgb="FFFF0000"/>
      </left>
      <right/>
      <top style="thick">
        <color rgb="FFFF0000"/>
      </top>
      <bottom style="hair">
        <color indexed="8"/>
      </bottom>
      <diagonal/>
    </border>
    <border>
      <left/>
      <right/>
      <top style="thick">
        <color rgb="FFFF0000"/>
      </top>
      <bottom style="hair">
        <color indexed="8"/>
      </bottom>
      <diagonal/>
    </border>
    <border>
      <left/>
      <right style="hair">
        <color indexed="8"/>
      </right>
      <top style="thick">
        <color rgb="FFFF0000"/>
      </top>
      <bottom style="hair">
        <color indexed="8"/>
      </bottom>
      <diagonal/>
    </border>
    <border>
      <left style="hair">
        <color indexed="8"/>
      </left>
      <right/>
      <top style="thick">
        <color rgb="FFFF0000"/>
      </top>
      <bottom style="hair">
        <color indexed="8"/>
      </bottom>
      <diagonal/>
    </border>
    <border>
      <left style="hair">
        <color indexed="8"/>
      </left>
      <right style="thick">
        <color rgb="FFFF0000"/>
      </right>
      <top style="thick">
        <color rgb="FFFF0000"/>
      </top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rgb="FFFF0000"/>
      </right>
      <top/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thick">
        <color rgb="FFFF0000"/>
      </bottom>
      <diagonal/>
    </border>
    <border>
      <left/>
      <right/>
      <top style="hair">
        <color indexed="8"/>
      </top>
      <bottom style="thick">
        <color rgb="FFFF0000"/>
      </bottom>
      <diagonal/>
    </border>
    <border>
      <left/>
      <right style="hair">
        <color indexed="8"/>
      </right>
      <top style="hair">
        <color indexed="8"/>
      </top>
      <bottom style="thick">
        <color rgb="FFFF0000"/>
      </bottom>
      <diagonal/>
    </border>
    <border>
      <left style="hair">
        <color indexed="8"/>
      </left>
      <right/>
      <top style="hair">
        <color indexed="8"/>
      </top>
      <bottom style="thick">
        <color rgb="FFFF0000"/>
      </bottom>
      <diagonal/>
    </border>
    <border>
      <left style="hair">
        <color indexed="8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489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0" fontId="1" fillId="0" borderId="0" xfId="0" applyFont="1" applyFill="1" applyAlignment="1" applyProtection="1">
      <alignment vertical="top"/>
    </xf>
    <xf numFmtId="0" fontId="0" fillId="0" borderId="1" xfId="0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top"/>
    </xf>
    <xf numFmtId="0" fontId="1" fillId="0" borderId="0" xfId="0" applyFont="1" applyFill="1" applyAlignment="1" applyProtection="1">
      <alignment vertical="center"/>
    </xf>
    <xf numFmtId="0" fontId="10" fillId="0" borderId="2" xfId="0" applyFont="1" applyFill="1" applyBorder="1" applyAlignment="1" applyProtection="1">
      <alignment horizontal="right" vertical="center" shrinkToFit="1"/>
    </xf>
    <xf numFmtId="0" fontId="10" fillId="0" borderId="4" xfId="0" applyFont="1" applyFill="1" applyBorder="1" applyAlignment="1" applyProtection="1">
      <alignment horizontal="right" vertical="center" shrinkToFit="1"/>
    </xf>
    <xf numFmtId="0" fontId="10" fillId="0" borderId="5" xfId="0" applyFont="1" applyFill="1" applyBorder="1" applyAlignment="1" applyProtection="1">
      <alignment horizontal="right" vertical="center" shrinkToFit="1"/>
    </xf>
    <xf numFmtId="0" fontId="10" fillId="0" borderId="6" xfId="0" applyFont="1" applyFill="1" applyBorder="1" applyAlignment="1" applyProtection="1">
      <alignment horizontal="right" vertical="center" shrinkToFit="1"/>
    </xf>
    <xf numFmtId="0" fontId="13" fillId="0" borderId="0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1" fillId="0" borderId="0" xfId="0" applyFont="1" applyFill="1" applyBorder="1" applyAlignment="1" applyProtection="1">
      <alignment horizontal="right" vertical="top"/>
    </xf>
    <xf numFmtId="0" fontId="0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center" vertical="center" shrinkToFit="1"/>
      <protection locked="0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9" fillId="0" borderId="40" xfId="0" applyFont="1" applyFill="1" applyBorder="1" applyAlignment="1" applyProtection="1">
      <alignment horizontal="center" vertical="center"/>
      <protection locked="0"/>
    </xf>
    <xf numFmtId="0" fontId="19" fillId="0" borderId="39" xfId="0" applyFont="1" applyFill="1" applyBorder="1" applyAlignment="1" applyProtection="1">
      <alignment horizontal="center" vertical="center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shrinkToFit="1"/>
    </xf>
    <xf numFmtId="0" fontId="19" fillId="0" borderId="8" xfId="0" applyFont="1" applyFill="1" applyBorder="1" applyAlignment="1" applyProtection="1">
      <alignment horizontal="center" vertical="center"/>
    </xf>
    <xf numFmtId="0" fontId="0" fillId="0" borderId="8" xfId="0" applyFill="1" applyBorder="1" applyProtection="1">
      <alignment vertical="center"/>
    </xf>
    <xf numFmtId="0" fontId="3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 shrinkToFit="1"/>
    </xf>
    <xf numFmtId="0" fontId="33" fillId="0" borderId="39" xfId="0" applyFont="1" applyFill="1" applyBorder="1" applyAlignment="1" applyProtection="1">
      <alignment horizontal="left"/>
    </xf>
    <xf numFmtId="0" fontId="1" fillId="0" borderId="7" xfId="0" applyFont="1" applyFill="1" applyBorder="1" applyProtection="1">
      <alignment vertical="center"/>
    </xf>
    <xf numFmtId="49" fontId="34" fillId="0" borderId="48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Protection="1">
      <alignment vertical="center"/>
    </xf>
    <xf numFmtId="0" fontId="35" fillId="0" borderId="51" xfId="0" applyFont="1" applyFill="1" applyBorder="1" applyAlignment="1" applyProtection="1">
      <alignment horizontal="center" vertical="center" shrinkToFit="1"/>
      <protection locked="0"/>
    </xf>
    <xf numFmtId="0" fontId="38" fillId="0" borderId="0" xfId="0" applyFont="1" applyFill="1" applyBorder="1" applyAlignment="1" applyProtection="1">
      <alignment horizontal="center" vertical="center" shrinkToFit="1"/>
    </xf>
    <xf numFmtId="0" fontId="38" fillId="0" borderId="39" xfId="0" applyFont="1" applyFill="1" applyBorder="1" applyAlignment="1" applyProtection="1">
      <alignment horizontal="center" vertical="center" shrinkToFi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 textRotation="180"/>
    </xf>
    <xf numFmtId="0" fontId="31" fillId="0" borderId="16" xfId="0" applyFont="1" applyFill="1" applyBorder="1" applyAlignment="1" applyProtection="1">
      <alignment horizontal="center" vertical="center"/>
    </xf>
    <xf numFmtId="0" fontId="38" fillId="0" borderId="24" xfId="0" applyFont="1" applyFill="1" applyBorder="1" applyAlignment="1" applyProtection="1">
      <alignment horizontal="center" vertical="center" shrinkToFit="1"/>
    </xf>
    <xf numFmtId="0" fontId="39" fillId="0" borderId="43" xfId="0" applyFont="1" applyFill="1" applyBorder="1" applyAlignment="1" applyProtection="1">
      <alignment horizontal="center" vertical="center" shrinkToFit="1"/>
    </xf>
    <xf numFmtId="0" fontId="1" fillId="0" borderId="28" xfId="0" applyFont="1" applyFill="1" applyBorder="1" applyProtection="1">
      <alignment vertical="center"/>
    </xf>
    <xf numFmtId="0" fontId="19" fillId="0" borderId="0" xfId="0" applyFont="1" applyBorder="1" applyAlignment="1" applyProtection="1">
      <alignment vertical="center" shrinkToFit="1"/>
    </xf>
    <xf numFmtId="0" fontId="40" fillId="0" borderId="0" xfId="0" applyFont="1" applyFill="1" applyAlignment="1" applyProtection="1">
      <alignment vertical="center" shrinkToFit="1"/>
      <protection locked="0"/>
    </xf>
    <xf numFmtId="0" fontId="39" fillId="0" borderId="0" xfId="0" applyFont="1" applyBorder="1" applyAlignment="1" applyProtection="1">
      <alignment vertical="center" shrinkToFit="1"/>
    </xf>
    <xf numFmtId="0" fontId="41" fillId="0" borderId="0" xfId="0" applyFont="1" applyFill="1" applyAlignment="1" applyProtection="1">
      <alignment vertical="center" shrinkToFit="1"/>
      <protection locked="0"/>
    </xf>
    <xf numFmtId="0" fontId="1" fillId="3" borderId="0" xfId="0" applyFont="1" applyFill="1" applyProtection="1">
      <alignment vertical="center"/>
    </xf>
    <xf numFmtId="176" fontId="3" fillId="3" borderId="0" xfId="0" applyNumberFormat="1" applyFont="1" applyFill="1" applyBorder="1" applyProtection="1">
      <alignment vertical="center"/>
    </xf>
    <xf numFmtId="0" fontId="7" fillId="3" borderId="0" xfId="0" applyFont="1" applyFill="1" applyAlignment="1" applyProtection="1">
      <alignment horizontal="center" vertical="center"/>
    </xf>
    <xf numFmtId="0" fontId="1" fillId="3" borderId="0" xfId="0" applyFont="1" applyFill="1" applyBorder="1" applyProtection="1">
      <alignment vertical="center"/>
    </xf>
    <xf numFmtId="0" fontId="17" fillId="3" borderId="0" xfId="0" applyFont="1" applyFill="1" applyBorder="1" applyProtection="1">
      <alignment vertical="center"/>
    </xf>
    <xf numFmtId="0" fontId="1" fillId="3" borderId="0" xfId="0" applyFont="1" applyFill="1" applyBorder="1" applyAlignment="1" applyProtection="1">
      <alignment horizontal="right" vertical="center"/>
    </xf>
    <xf numFmtId="0" fontId="7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 shrinkToFit="1"/>
    </xf>
    <xf numFmtId="0" fontId="20" fillId="0" borderId="30" xfId="0" applyFont="1" applyFill="1" applyBorder="1" applyAlignment="1" applyProtection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39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horizontal="center" vertical="center"/>
    </xf>
    <xf numFmtId="0" fontId="35" fillId="0" borderId="51" xfId="0" applyFont="1" applyFill="1" applyBorder="1" applyAlignment="1" applyProtection="1">
      <alignment horizontal="center" vertical="center" shrinkToFit="1"/>
    </xf>
    <xf numFmtId="0" fontId="40" fillId="0" borderId="0" xfId="0" applyFont="1" applyFill="1" applyAlignment="1" applyProtection="1">
      <alignment vertical="center" shrinkToFit="1"/>
    </xf>
    <xf numFmtId="0" fontId="41" fillId="0" borderId="0" xfId="0" applyFont="1" applyFill="1" applyAlignment="1" applyProtection="1">
      <alignment vertical="center" shrinkToFit="1"/>
    </xf>
    <xf numFmtId="0" fontId="44" fillId="4" borderId="85" xfId="0" applyFont="1" applyFill="1" applyBorder="1">
      <alignment vertical="center"/>
    </xf>
    <xf numFmtId="0" fontId="45" fillId="4" borderId="85" xfId="0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5" fillId="0" borderId="0" xfId="0" applyFont="1">
      <alignment vertical="center"/>
    </xf>
    <xf numFmtId="0" fontId="45" fillId="0" borderId="0" xfId="0" applyFont="1" applyAlignment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 shrinkToFit="1"/>
    </xf>
    <xf numFmtId="0" fontId="50" fillId="0" borderId="0" xfId="0" applyFont="1" applyAlignment="1">
      <alignment horizontal="right" vertical="center"/>
    </xf>
    <xf numFmtId="0" fontId="50" fillId="0" borderId="0" xfId="0" applyFont="1">
      <alignment vertical="center"/>
    </xf>
    <xf numFmtId="0" fontId="54" fillId="0" borderId="0" xfId="0" applyFont="1" applyFill="1" applyAlignment="1" applyProtection="1"/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3" xfId="0" quotePrefix="1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49" fontId="34" fillId="0" borderId="87" xfId="0" applyNumberFormat="1" applyFont="1" applyFill="1" applyBorder="1" applyAlignment="1" applyProtection="1">
      <alignment horizontal="center" vertical="center"/>
    </xf>
    <xf numFmtId="0" fontId="35" fillId="0" borderId="93" xfId="0" applyFont="1" applyFill="1" applyBorder="1" applyAlignment="1" applyProtection="1">
      <alignment horizontal="center" vertical="center" shrinkToFit="1"/>
    </xf>
    <xf numFmtId="0" fontId="35" fillId="0" borderId="95" xfId="0" applyFont="1" applyFill="1" applyBorder="1" applyAlignment="1" applyProtection="1">
      <alignment horizontal="center" vertical="center" shrinkToFit="1"/>
    </xf>
    <xf numFmtId="0" fontId="35" fillId="0" borderId="100" xfId="0" applyFont="1" applyFill="1" applyBorder="1" applyAlignment="1" applyProtection="1">
      <alignment horizontal="center" vertical="center" shrinkToFit="1"/>
    </xf>
    <xf numFmtId="0" fontId="55" fillId="0" borderId="0" xfId="0" applyFont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quotePrefix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vertical="center" textRotation="255" shrinkToFit="1"/>
    </xf>
    <xf numFmtId="0" fontId="19" fillId="0" borderId="61" xfId="0" applyFont="1" applyBorder="1" applyAlignment="1" applyProtection="1">
      <alignment vertical="center" textRotation="255" shrinkToFit="1"/>
    </xf>
    <xf numFmtId="0" fontId="19" fillId="0" borderId="78" xfId="0" applyFont="1" applyBorder="1" applyAlignment="1" applyProtection="1">
      <alignment vertical="center" textRotation="255" shrinkToFit="1"/>
    </xf>
    <xf numFmtId="0" fontId="19" fillId="2" borderId="55" xfId="0" applyFont="1" applyFill="1" applyBorder="1" applyAlignment="1" applyProtection="1">
      <alignment horizontal="center" vertical="center" shrinkToFit="1"/>
    </xf>
    <xf numFmtId="0" fontId="19" fillId="2" borderId="56" xfId="0" applyFont="1" applyFill="1" applyBorder="1" applyAlignment="1" applyProtection="1">
      <alignment horizontal="center" vertical="center" shrinkToFit="1"/>
    </xf>
    <xf numFmtId="0" fontId="19" fillId="2" borderId="57" xfId="0" applyFont="1" applyFill="1" applyBorder="1" applyAlignment="1" applyProtection="1">
      <alignment horizontal="center" vertical="center" shrinkToFit="1"/>
    </xf>
    <xf numFmtId="178" fontId="19" fillId="2" borderId="42" xfId="0" applyNumberFormat="1" applyFont="1" applyFill="1" applyBorder="1" applyAlignment="1" applyProtection="1">
      <alignment horizontal="center" vertical="center" shrinkToFit="1"/>
    </xf>
    <xf numFmtId="178" fontId="19" fillId="2" borderId="43" xfId="0" applyNumberFormat="1" applyFont="1" applyFill="1" applyBorder="1" applyAlignment="1" applyProtection="1">
      <alignment horizontal="center" vertical="center" shrinkToFit="1"/>
    </xf>
    <xf numFmtId="178" fontId="19" fillId="2" borderId="58" xfId="0" applyNumberFormat="1" applyFont="1" applyFill="1" applyBorder="1" applyAlignment="1" applyProtection="1">
      <alignment horizontal="center" vertical="center" shrinkToFit="1"/>
    </xf>
    <xf numFmtId="178" fontId="19" fillId="2" borderId="59" xfId="0" applyNumberFormat="1" applyFont="1" applyFill="1" applyBorder="1" applyAlignment="1" applyProtection="1">
      <alignment horizontal="center" vertical="center" shrinkToFit="1"/>
    </xf>
    <xf numFmtId="178" fontId="19" fillId="2" borderId="60" xfId="0" applyNumberFormat="1" applyFont="1" applyFill="1" applyBorder="1" applyAlignment="1" applyProtection="1">
      <alignment horizontal="center" vertical="center" shrinkToFit="1"/>
    </xf>
    <xf numFmtId="0" fontId="19" fillId="0" borderId="62" xfId="0" applyFont="1" applyFill="1" applyBorder="1" applyAlignment="1" applyProtection="1">
      <alignment horizontal="right" vertical="center" shrinkToFit="1"/>
    </xf>
    <xf numFmtId="0" fontId="0" fillId="0" borderId="63" xfId="0" applyBorder="1" applyAlignment="1" applyProtection="1">
      <alignment horizontal="right" vertical="center" shrinkToFit="1"/>
    </xf>
    <xf numFmtId="0" fontId="19" fillId="0" borderId="63" xfId="0" applyFont="1" applyFill="1" applyBorder="1" applyAlignment="1" applyProtection="1">
      <alignment vertical="center" shrinkToFit="1"/>
    </xf>
    <xf numFmtId="0" fontId="0" fillId="0" borderId="63" xfId="0" applyBorder="1" applyAlignment="1" applyProtection="1">
      <alignment vertical="center" shrinkToFit="1"/>
    </xf>
    <xf numFmtId="0" fontId="0" fillId="0" borderId="64" xfId="0" applyBorder="1" applyAlignment="1" applyProtection="1">
      <alignment vertical="center" shrinkToFit="1"/>
    </xf>
    <xf numFmtId="177" fontId="20" fillId="0" borderId="62" xfId="0" applyNumberFormat="1" applyFont="1" applyFill="1" applyBorder="1" applyAlignment="1" applyProtection="1">
      <alignment vertical="center" shrinkToFit="1"/>
    </xf>
    <xf numFmtId="177" fontId="20" fillId="0" borderId="63" xfId="0" applyNumberFormat="1" applyFont="1" applyBorder="1" applyAlignment="1" applyProtection="1">
      <alignment vertical="center" shrinkToFit="1"/>
    </xf>
    <xf numFmtId="177" fontId="20" fillId="0" borderId="64" xfId="0" applyNumberFormat="1" applyFont="1" applyBorder="1" applyAlignment="1" applyProtection="1">
      <alignment vertical="center" shrinkToFit="1"/>
    </xf>
    <xf numFmtId="177" fontId="20" fillId="0" borderId="7" xfId="0" applyNumberFormat="1" applyFont="1" applyFill="1" applyBorder="1" applyAlignment="1" applyProtection="1">
      <alignment vertical="center" shrinkToFit="1"/>
    </xf>
    <xf numFmtId="177" fontId="20" fillId="0" borderId="8" xfId="0" applyNumberFormat="1" applyFont="1" applyFill="1" applyBorder="1" applyAlignment="1" applyProtection="1">
      <alignment vertical="center" shrinkToFit="1"/>
    </xf>
    <xf numFmtId="177" fontId="20" fillId="0" borderId="65" xfId="0" applyNumberFormat="1" applyFont="1" applyFill="1" applyBorder="1" applyAlignment="1" applyProtection="1">
      <alignment vertical="center" shrinkToFit="1"/>
    </xf>
    <xf numFmtId="177" fontId="20" fillId="0" borderId="66" xfId="0" applyNumberFormat="1" applyFont="1" applyFill="1" applyBorder="1" applyAlignment="1" applyProtection="1">
      <alignment vertical="center" shrinkToFit="1"/>
    </xf>
    <xf numFmtId="0" fontId="42" fillId="0" borderId="55" xfId="0" applyFont="1" applyFill="1" applyBorder="1" applyAlignment="1" applyProtection="1">
      <alignment horizontal="center" vertical="center" shrinkToFit="1"/>
    </xf>
    <xf numFmtId="0" fontId="42" fillId="0" borderId="56" xfId="0" applyFont="1" applyFill="1" applyBorder="1" applyAlignment="1" applyProtection="1">
      <alignment horizontal="center" vertical="center" shrinkToFit="1"/>
    </xf>
    <xf numFmtId="0" fontId="42" fillId="0" borderId="57" xfId="0" applyFont="1" applyFill="1" applyBorder="1" applyAlignment="1" applyProtection="1">
      <alignment horizontal="center" vertical="center" shrinkToFit="1"/>
    </xf>
    <xf numFmtId="177" fontId="20" fillId="0" borderId="55" xfId="0" applyNumberFormat="1" applyFont="1" applyFill="1" applyBorder="1" applyAlignment="1" applyProtection="1">
      <alignment vertical="center" shrinkToFit="1"/>
    </xf>
    <xf numFmtId="177" fontId="20" fillId="0" borderId="56" xfId="0" applyNumberFormat="1" applyFont="1" applyFill="1" applyBorder="1" applyAlignment="1" applyProtection="1">
      <alignment vertical="center" shrinkToFit="1"/>
    </xf>
    <xf numFmtId="177" fontId="20" fillId="0" borderId="57" xfId="0" applyNumberFormat="1" applyFont="1" applyFill="1" applyBorder="1" applyAlignment="1" applyProtection="1">
      <alignment vertical="center" shrinkToFit="1"/>
    </xf>
    <xf numFmtId="177" fontId="20" fillId="0" borderId="79" xfId="0" applyNumberFormat="1" applyFont="1" applyFill="1" applyBorder="1" applyAlignment="1" applyProtection="1">
      <alignment vertical="center" shrinkToFit="1"/>
    </xf>
    <xf numFmtId="177" fontId="43" fillId="0" borderId="80" xfId="0" applyNumberFormat="1" applyFont="1" applyFill="1" applyBorder="1" applyAlignment="1" applyProtection="1">
      <alignment vertical="center" shrinkToFit="1"/>
    </xf>
    <xf numFmtId="177" fontId="43" fillId="0" borderId="81" xfId="0" applyNumberFormat="1" applyFont="1" applyFill="1" applyBorder="1" applyAlignment="1" applyProtection="1">
      <alignment vertical="center" shrinkToFit="1"/>
    </xf>
    <xf numFmtId="177" fontId="43" fillId="0" borderId="82" xfId="0" applyNumberFormat="1" applyFont="1" applyFill="1" applyBorder="1" applyAlignment="1" applyProtection="1">
      <alignment vertical="center" shrinkToFit="1"/>
    </xf>
    <xf numFmtId="0" fontId="19" fillId="0" borderId="67" xfId="0" applyFont="1" applyFill="1" applyBorder="1" applyAlignment="1" applyProtection="1">
      <alignment horizontal="right" vertical="center" shrinkToFit="1"/>
    </xf>
    <xf numFmtId="0" fontId="0" fillId="0" borderId="0" xfId="0" applyAlignment="1" applyProtection="1">
      <alignment horizontal="right" vertical="center" shrinkToFit="1"/>
    </xf>
    <xf numFmtId="0" fontId="19" fillId="0" borderId="0" xfId="0" applyFont="1" applyFill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0" fillId="0" borderId="68" xfId="0" applyBorder="1" applyAlignment="1" applyProtection="1">
      <alignment vertical="center" shrinkToFit="1"/>
    </xf>
    <xf numFmtId="177" fontId="20" fillId="0" borderId="69" xfId="0" applyNumberFormat="1" applyFont="1" applyFill="1" applyBorder="1" applyAlignment="1" applyProtection="1">
      <alignment vertical="center" shrinkToFit="1"/>
    </xf>
    <xf numFmtId="177" fontId="20" fillId="0" borderId="70" xfId="0" applyNumberFormat="1" applyFont="1" applyBorder="1" applyAlignment="1" applyProtection="1">
      <alignment vertical="center" shrinkToFit="1"/>
    </xf>
    <xf numFmtId="177" fontId="20" fillId="0" borderId="71" xfId="0" applyNumberFormat="1" applyFont="1" applyBorder="1" applyAlignment="1" applyProtection="1">
      <alignment vertical="center" shrinkToFit="1"/>
    </xf>
    <xf numFmtId="177" fontId="20" fillId="0" borderId="72" xfId="0" applyNumberFormat="1" applyFont="1" applyFill="1" applyBorder="1" applyAlignment="1" applyProtection="1">
      <alignment vertical="center" shrinkToFit="1"/>
    </xf>
    <xf numFmtId="177" fontId="20" fillId="0" borderId="70" xfId="0" applyNumberFormat="1" applyFont="1" applyFill="1" applyBorder="1" applyAlignment="1" applyProtection="1">
      <alignment vertical="center" shrinkToFit="1"/>
    </xf>
    <xf numFmtId="177" fontId="20" fillId="0" borderId="73" xfId="0" applyNumberFormat="1" applyFont="1" applyFill="1" applyBorder="1" applyAlignment="1" applyProtection="1">
      <alignment vertical="center" shrinkToFit="1"/>
    </xf>
    <xf numFmtId="177" fontId="20" fillId="0" borderId="74" xfId="0" applyNumberFormat="1" applyFont="1" applyFill="1" applyBorder="1" applyAlignment="1" applyProtection="1">
      <alignment vertical="center" shrinkToFit="1"/>
    </xf>
    <xf numFmtId="0" fontId="19" fillId="0" borderId="1" xfId="0" applyFon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75" xfId="0" applyBorder="1" applyAlignment="1" applyProtection="1">
      <alignment vertical="center" shrinkToFit="1"/>
    </xf>
    <xf numFmtId="177" fontId="20" fillId="0" borderId="67" xfId="0" applyNumberFormat="1" applyFont="1" applyFill="1" applyBorder="1" applyAlignment="1" applyProtection="1">
      <alignment vertical="center" shrinkToFit="1"/>
    </xf>
    <xf numFmtId="177" fontId="20" fillId="0" borderId="0" xfId="0" applyNumberFormat="1" applyFont="1" applyBorder="1" applyAlignment="1" applyProtection="1">
      <alignment vertical="center" shrinkToFit="1"/>
    </xf>
    <xf numFmtId="177" fontId="20" fillId="0" borderId="68" xfId="0" applyNumberFormat="1" applyFont="1" applyBorder="1" applyAlignment="1" applyProtection="1">
      <alignment vertical="center" shrinkToFit="1"/>
    </xf>
    <xf numFmtId="177" fontId="20" fillId="0" borderId="16" xfId="0" applyNumberFormat="1" applyFont="1" applyFill="1" applyBorder="1" applyAlignment="1" applyProtection="1">
      <alignment vertical="center" shrinkToFit="1"/>
    </xf>
    <xf numFmtId="177" fontId="20" fillId="0" borderId="0" xfId="0" applyNumberFormat="1" applyFont="1" applyFill="1" applyBorder="1" applyAlignment="1" applyProtection="1">
      <alignment vertical="center" shrinkToFit="1"/>
    </xf>
    <xf numFmtId="177" fontId="20" fillId="0" borderId="76" xfId="0" applyNumberFormat="1" applyFont="1" applyFill="1" applyBorder="1" applyAlignment="1" applyProtection="1">
      <alignment vertical="center" shrinkToFit="1"/>
    </xf>
    <xf numFmtId="177" fontId="20" fillId="0" borderId="77" xfId="0" applyNumberFormat="1" applyFont="1" applyFill="1" applyBorder="1" applyAlignment="1" applyProtection="1">
      <alignment vertical="center" shrinkToFit="1"/>
    </xf>
    <xf numFmtId="0" fontId="25" fillId="0" borderId="42" xfId="0" applyFont="1" applyFill="1" applyBorder="1" applyAlignment="1" applyProtection="1">
      <alignment horizontal="right" vertical="center" shrinkToFit="1"/>
    </xf>
    <xf numFmtId="0" fontId="25" fillId="0" borderId="43" xfId="0" applyFont="1" applyBorder="1" applyAlignment="1" applyProtection="1">
      <alignment horizontal="right" vertical="center" shrinkToFit="1"/>
    </xf>
    <xf numFmtId="0" fontId="19" fillId="0" borderId="43" xfId="0" applyFont="1" applyFill="1" applyBorder="1" applyAlignment="1" applyProtection="1">
      <alignment horizontal="left" vertical="center" shrinkToFit="1"/>
    </xf>
    <xf numFmtId="0" fontId="0" fillId="0" borderId="43" xfId="0" applyBorder="1" applyAlignment="1" applyProtection="1">
      <alignment horizontal="left" vertical="center" shrinkToFit="1"/>
    </xf>
    <xf numFmtId="0" fontId="7" fillId="0" borderId="43" xfId="0" applyFont="1" applyBorder="1" applyAlignment="1" applyProtection="1">
      <alignment vertical="center" shrinkToFit="1"/>
    </xf>
    <xf numFmtId="0" fontId="7" fillId="0" borderId="45" xfId="0" applyFont="1" applyBorder="1" applyAlignment="1" applyProtection="1">
      <alignment vertical="center" shrinkToFit="1"/>
    </xf>
    <xf numFmtId="177" fontId="20" fillId="0" borderId="42" xfId="0" applyNumberFormat="1" applyFont="1" applyFill="1" applyBorder="1" applyAlignment="1" applyProtection="1">
      <alignment vertical="center" shrinkToFit="1"/>
    </xf>
    <xf numFmtId="177" fontId="20" fillId="0" borderId="43" xfId="0" applyNumberFormat="1" applyFont="1" applyFill="1" applyBorder="1" applyAlignment="1" applyProtection="1">
      <alignment vertical="center" shrinkToFit="1"/>
    </xf>
    <xf numFmtId="177" fontId="20" fillId="0" borderId="45" xfId="0" applyNumberFormat="1" applyFont="1" applyFill="1" applyBorder="1" applyAlignment="1" applyProtection="1">
      <alignment vertical="center" shrinkToFit="1"/>
    </xf>
    <xf numFmtId="0" fontId="19" fillId="0" borderId="42" xfId="0" applyNumberFormat="1" applyFont="1" applyFill="1" applyBorder="1" applyAlignment="1" applyProtection="1">
      <alignment horizontal="left" vertical="center"/>
    </xf>
    <xf numFmtId="0" fontId="19" fillId="0" borderId="43" xfId="0" applyNumberFormat="1" applyFont="1" applyFill="1" applyBorder="1" applyAlignment="1" applyProtection="1">
      <alignment horizontal="left" vertical="center"/>
    </xf>
    <xf numFmtId="0" fontId="0" fillId="0" borderId="43" xfId="0" applyFont="1" applyBorder="1" applyAlignment="1" applyProtection="1">
      <alignment horizontal="left" vertical="center"/>
    </xf>
    <xf numFmtId="0" fontId="0" fillId="0" borderId="45" xfId="0" applyFont="1" applyBorder="1" applyAlignment="1" applyProtection="1">
      <alignment horizontal="left" vertical="center"/>
    </xf>
    <xf numFmtId="0" fontId="7" fillId="0" borderId="42" xfId="0" applyFont="1" applyFill="1" applyBorder="1" applyAlignment="1" applyProtection="1">
      <alignment vertical="center" shrinkToFit="1"/>
    </xf>
    <xf numFmtId="0" fontId="0" fillId="0" borderId="43" xfId="0" applyBorder="1" applyAlignment="1" applyProtection="1">
      <alignment vertical="center" shrinkToFit="1"/>
    </xf>
    <xf numFmtId="0" fontId="0" fillId="0" borderId="45" xfId="0" applyBorder="1" applyAlignment="1" applyProtection="1">
      <alignment vertical="center" shrinkToFit="1"/>
    </xf>
    <xf numFmtId="0" fontId="0" fillId="0" borderId="42" xfId="0" applyFont="1" applyFill="1" applyBorder="1" applyAlignment="1" applyProtection="1">
      <alignment horizontal="center" vertical="center" shrinkToFit="1"/>
    </xf>
    <xf numFmtId="0" fontId="1" fillId="0" borderId="43" xfId="0" applyFont="1" applyFill="1" applyBorder="1" applyAlignment="1" applyProtection="1">
      <alignment horizontal="center" vertical="center" shrinkToFit="1"/>
    </xf>
    <xf numFmtId="0" fontId="1" fillId="0" borderId="45" xfId="0" applyFont="1" applyFill="1" applyBorder="1" applyAlignment="1" applyProtection="1">
      <alignment horizontal="center" vertical="center" shrinkToFit="1"/>
    </xf>
    <xf numFmtId="0" fontId="1" fillId="0" borderId="42" xfId="0" applyFont="1" applyFill="1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37" fillId="0" borderId="39" xfId="0" applyNumberFormat="1" applyFont="1" applyFill="1" applyBorder="1" applyAlignment="1" applyProtection="1">
      <alignment horizontal="right" vertical="center" shrinkToFit="1"/>
    </xf>
    <xf numFmtId="0" fontId="37" fillId="0" borderId="39" xfId="0" applyFont="1" applyFill="1" applyBorder="1" applyAlignment="1" applyProtection="1">
      <alignment horizontal="center" vertical="center" shrinkToFit="1"/>
    </xf>
    <xf numFmtId="0" fontId="37" fillId="0" borderId="41" xfId="0" applyFont="1" applyFill="1" applyBorder="1" applyAlignment="1" applyProtection="1">
      <alignment horizontal="center" vertical="center" shrinkToFit="1"/>
    </xf>
    <xf numFmtId="0" fontId="36" fillId="0" borderId="23" xfId="0" applyFont="1" applyFill="1" applyBorder="1" applyAlignment="1" applyProtection="1">
      <alignment horizontal="left" vertical="center" shrinkToFit="1"/>
    </xf>
    <xf numFmtId="0" fontId="36" fillId="0" borderId="24" xfId="0" applyFont="1" applyFill="1" applyBorder="1" applyAlignment="1" applyProtection="1">
      <alignment horizontal="left" vertical="center" shrinkToFit="1"/>
    </xf>
    <xf numFmtId="0" fontId="53" fillId="0" borderId="25" xfId="0" applyFont="1" applyFill="1" applyBorder="1" applyAlignment="1" applyProtection="1">
      <alignment vertical="center" shrinkToFit="1"/>
    </xf>
    <xf numFmtId="0" fontId="53" fillId="0" borderId="24" xfId="0" applyFont="1" applyFill="1" applyBorder="1" applyAlignment="1" applyProtection="1">
      <alignment vertical="center" shrinkToFit="1"/>
    </xf>
    <xf numFmtId="0" fontId="53" fillId="0" borderId="26" xfId="0" applyFont="1" applyFill="1" applyBorder="1" applyAlignment="1" applyProtection="1">
      <alignment vertical="center" shrinkToFit="1"/>
    </xf>
    <xf numFmtId="177" fontId="36" fillId="0" borderId="24" xfId="0" applyNumberFormat="1" applyFont="1" applyFill="1" applyBorder="1" applyAlignment="1" applyProtection="1">
      <alignment vertical="center" shrinkToFit="1"/>
    </xf>
    <xf numFmtId="177" fontId="36" fillId="0" borderId="26" xfId="0" applyNumberFormat="1" applyFont="1" applyFill="1" applyBorder="1" applyAlignment="1" applyProtection="1">
      <alignment vertical="center" shrinkToFit="1"/>
    </xf>
    <xf numFmtId="0" fontId="37" fillId="0" borderId="49" xfId="0" applyFont="1" applyFill="1" applyBorder="1" applyAlignment="1" applyProtection="1">
      <alignment horizontal="center" vertical="center" shrinkToFit="1"/>
    </xf>
    <xf numFmtId="0" fontId="37" fillId="0" borderId="0" xfId="0" applyFont="1" applyFill="1" applyBorder="1" applyAlignment="1" applyProtection="1">
      <alignment horizontal="center" vertical="center" shrinkToFit="1"/>
    </xf>
    <xf numFmtId="177" fontId="11" fillId="0" borderId="49" xfId="0" applyNumberFormat="1" applyFont="1" applyFill="1" applyBorder="1" applyAlignment="1" applyProtection="1">
      <alignment vertical="center" shrinkToFit="1"/>
    </xf>
    <xf numFmtId="177" fontId="11" fillId="0" borderId="0" xfId="0" applyNumberFormat="1" applyFont="1" applyFill="1" applyBorder="1" applyAlignment="1" applyProtection="1">
      <alignment vertical="center" shrinkToFit="1"/>
    </xf>
    <xf numFmtId="177" fontId="20" fillId="0" borderId="23" xfId="0" applyNumberFormat="1" applyFont="1" applyFill="1" applyBorder="1" applyAlignment="1" applyProtection="1">
      <alignment vertical="center" shrinkToFit="1"/>
    </xf>
    <xf numFmtId="177" fontId="20" fillId="0" borderId="24" xfId="0" applyNumberFormat="1" applyFont="1" applyFill="1" applyBorder="1" applyAlignment="1" applyProtection="1">
      <alignment vertical="center" shrinkToFit="1"/>
    </xf>
    <xf numFmtId="177" fontId="20" fillId="0" borderId="27" xfId="0" applyNumberFormat="1" applyFont="1" applyFill="1" applyBorder="1" applyAlignment="1" applyProtection="1">
      <alignment vertical="center" shrinkToFit="1"/>
    </xf>
    <xf numFmtId="0" fontId="37" fillId="0" borderId="24" xfId="0" applyNumberFormat="1" applyFont="1" applyFill="1" applyBorder="1" applyAlignment="1" applyProtection="1">
      <alignment horizontal="right" vertical="center" shrinkToFit="1"/>
    </xf>
    <xf numFmtId="0" fontId="37" fillId="0" borderId="24" xfId="0" applyFont="1" applyFill="1" applyBorder="1" applyAlignment="1" applyProtection="1">
      <alignment horizontal="center" vertical="center" shrinkToFit="1"/>
    </xf>
    <xf numFmtId="0" fontId="37" fillId="0" borderId="27" xfId="0" applyFont="1" applyFill="1" applyBorder="1" applyAlignment="1" applyProtection="1">
      <alignment horizontal="center" vertical="center" shrinkToFit="1"/>
    </xf>
    <xf numFmtId="0" fontId="36" fillId="0" borderId="38" xfId="0" applyFont="1" applyFill="1" applyBorder="1" applyAlignment="1" applyProtection="1">
      <alignment horizontal="left" vertical="center" shrinkToFit="1"/>
    </xf>
    <xf numFmtId="0" fontId="36" fillId="0" borderId="39" xfId="0" applyFont="1" applyFill="1" applyBorder="1" applyAlignment="1" applyProtection="1">
      <alignment horizontal="left" vertical="center" shrinkToFit="1"/>
    </xf>
    <xf numFmtId="0" fontId="53" fillId="0" borderId="40" xfId="0" applyFont="1" applyFill="1" applyBorder="1" applyAlignment="1" applyProtection="1">
      <alignment vertical="center" shrinkToFit="1"/>
    </xf>
    <xf numFmtId="0" fontId="53" fillId="0" borderId="39" xfId="0" applyFont="1" applyFill="1" applyBorder="1" applyAlignment="1" applyProtection="1">
      <alignment vertical="center" shrinkToFit="1"/>
    </xf>
    <xf numFmtId="0" fontId="53" fillId="0" borderId="53" xfId="0" applyFont="1" applyFill="1" applyBorder="1" applyAlignment="1" applyProtection="1">
      <alignment vertical="center" shrinkToFit="1"/>
    </xf>
    <xf numFmtId="177" fontId="36" fillId="0" borderId="39" xfId="0" applyNumberFormat="1" applyFont="1" applyFill="1" applyBorder="1" applyAlignment="1" applyProtection="1">
      <alignment vertical="center" shrinkToFit="1"/>
    </xf>
    <xf numFmtId="177" fontId="36" fillId="0" borderId="53" xfId="0" applyNumberFormat="1" applyFont="1" applyFill="1" applyBorder="1" applyAlignment="1" applyProtection="1">
      <alignment vertical="center" shrinkToFit="1"/>
    </xf>
    <xf numFmtId="0" fontId="37" fillId="0" borderId="36" xfId="0" applyFont="1" applyFill="1" applyBorder="1" applyAlignment="1" applyProtection="1">
      <alignment horizontal="center" vertical="center" shrinkToFit="1"/>
    </xf>
    <xf numFmtId="0" fontId="37" fillId="0" borderId="35" xfId="0" applyFont="1" applyFill="1" applyBorder="1" applyAlignment="1" applyProtection="1">
      <alignment horizontal="center" vertical="center" shrinkToFit="1"/>
    </xf>
    <xf numFmtId="177" fontId="11" fillId="0" borderId="36" xfId="0" applyNumberFormat="1" applyFont="1" applyFill="1" applyBorder="1" applyAlignment="1" applyProtection="1">
      <alignment vertical="center" shrinkToFit="1"/>
    </xf>
    <xf numFmtId="177" fontId="11" fillId="0" borderId="35" xfId="0" applyNumberFormat="1" applyFont="1" applyFill="1" applyBorder="1" applyAlignment="1" applyProtection="1">
      <alignment vertical="center" shrinkToFit="1"/>
    </xf>
    <xf numFmtId="177" fontId="20" fillId="0" borderId="38" xfId="0" applyNumberFormat="1" applyFont="1" applyFill="1" applyBorder="1" applyAlignment="1" applyProtection="1">
      <alignment vertical="center" shrinkToFit="1"/>
    </xf>
    <xf numFmtId="177" fontId="20" fillId="0" borderId="39" xfId="0" applyNumberFormat="1" applyFont="1" applyFill="1" applyBorder="1" applyAlignment="1" applyProtection="1">
      <alignment vertical="center" shrinkToFit="1"/>
    </xf>
    <xf numFmtId="177" fontId="20" fillId="0" borderId="41" xfId="0" applyNumberFormat="1" applyFont="1" applyFill="1" applyBorder="1" applyAlignment="1" applyProtection="1">
      <alignment vertical="center" shrinkToFit="1"/>
    </xf>
    <xf numFmtId="0" fontId="36" fillId="0" borderId="16" xfId="0" applyFont="1" applyFill="1" applyBorder="1" applyAlignment="1" applyProtection="1">
      <alignment horizontal="left" vertical="center" shrinkToFit="1"/>
    </xf>
    <xf numFmtId="0" fontId="36" fillId="0" borderId="0" xfId="0" applyFont="1" applyFill="1" applyBorder="1" applyAlignment="1" applyProtection="1">
      <alignment horizontal="left" vertical="center" shrinkToFit="1"/>
    </xf>
    <xf numFmtId="0" fontId="53" fillId="0" borderId="49" xfId="0" applyFont="1" applyFill="1" applyBorder="1" applyAlignment="1" applyProtection="1">
      <alignment vertical="center" shrinkToFit="1"/>
    </xf>
    <xf numFmtId="0" fontId="53" fillId="0" borderId="0" xfId="0" applyFont="1" applyFill="1" applyBorder="1" applyAlignment="1" applyProtection="1">
      <alignment vertical="center" shrinkToFit="1"/>
    </xf>
    <xf numFmtId="0" fontId="53" fillId="0" borderId="50" xfId="0" applyFont="1" applyFill="1" applyBorder="1" applyAlignment="1" applyProtection="1">
      <alignment vertical="center" shrinkToFit="1"/>
    </xf>
    <xf numFmtId="177" fontId="36" fillId="0" borderId="0" xfId="0" applyNumberFormat="1" applyFont="1" applyFill="1" applyBorder="1" applyAlignment="1" applyProtection="1">
      <alignment vertical="center" shrinkToFit="1"/>
    </xf>
    <xf numFmtId="177" fontId="36" fillId="0" borderId="50" xfId="0" applyNumberFormat="1" applyFont="1" applyFill="1" applyBorder="1" applyAlignment="1" applyProtection="1">
      <alignment vertical="center" shrinkToFit="1"/>
    </xf>
    <xf numFmtId="177" fontId="20" fillId="0" borderId="52" xfId="0" applyNumberFormat="1" applyFont="1" applyFill="1" applyBorder="1" applyAlignment="1" applyProtection="1">
      <alignment vertical="center" shrinkToFit="1"/>
    </xf>
    <xf numFmtId="0" fontId="37" fillId="0" borderId="0" xfId="0" applyNumberFormat="1" applyFont="1" applyFill="1" applyBorder="1" applyAlignment="1" applyProtection="1">
      <alignment horizontal="right" vertical="center" shrinkToFit="1"/>
    </xf>
    <xf numFmtId="0" fontId="37" fillId="0" borderId="52" xfId="0" applyFont="1" applyFill="1" applyBorder="1" applyAlignment="1" applyProtection="1">
      <alignment horizontal="center" vertical="center" shrinkToFit="1"/>
    </xf>
    <xf numFmtId="57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0" fontId="16" fillId="0" borderId="26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52" fillId="0" borderId="42" xfId="0" applyFont="1" applyFill="1" applyBorder="1" applyAlignment="1" applyProtection="1">
      <alignment vertical="center" wrapText="1" shrinkToFit="1"/>
    </xf>
    <xf numFmtId="0" fontId="52" fillId="0" borderId="43" xfId="0" applyFont="1" applyBorder="1" applyAlignment="1" applyProtection="1">
      <alignment vertical="center" wrapText="1" shrinkToFit="1"/>
    </xf>
    <xf numFmtId="0" fontId="0" fillId="2" borderId="42" xfId="0" applyFont="1" applyFill="1" applyBorder="1" applyAlignment="1" applyProtection="1">
      <alignment horizontal="center" vertical="center"/>
    </xf>
    <xf numFmtId="0" fontId="0" fillId="2" borderId="43" xfId="0" applyFont="1" applyFill="1" applyBorder="1" applyAlignment="1" applyProtection="1">
      <alignment horizontal="center" vertical="center"/>
    </xf>
    <xf numFmtId="0" fontId="0" fillId="2" borderId="43" xfId="0" applyFont="1" applyFill="1" applyBorder="1" applyAlignment="1" applyProtection="1">
      <alignment vertical="center"/>
    </xf>
    <xf numFmtId="0" fontId="0" fillId="0" borderId="43" xfId="0" applyFont="1" applyBorder="1" applyAlignment="1" applyProtection="1">
      <alignment vertical="center"/>
    </xf>
    <xf numFmtId="0" fontId="0" fillId="0" borderId="47" xfId="0" applyFont="1" applyBorder="1" applyAlignment="1" applyProtection="1">
      <alignment vertical="center"/>
    </xf>
    <xf numFmtId="0" fontId="32" fillId="0" borderId="43" xfId="0" applyFont="1" applyFill="1" applyBorder="1" applyAlignment="1" applyProtection="1">
      <alignment horizontal="right" vertical="center"/>
    </xf>
    <xf numFmtId="0" fontId="32" fillId="0" borderId="43" xfId="0" applyFont="1" applyBorder="1" applyAlignment="1" applyProtection="1">
      <alignment horizontal="right" vertical="center"/>
    </xf>
    <xf numFmtId="0" fontId="19" fillId="0" borderId="43" xfId="0" applyFont="1" applyFill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horizontal="center" vertical="center"/>
    </xf>
    <xf numFmtId="0" fontId="19" fillId="0" borderId="45" xfId="0" applyFont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1" fillId="0" borderId="44" xfId="0" applyFont="1" applyFill="1" applyBorder="1" applyAlignment="1" applyProtection="1">
      <alignment horizontal="center" vertical="center"/>
    </xf>
    <xf numFmtId="0" fontId="1" fillId="0" borderId="43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49" fontId="26" fillId="0" borderId="0" xfId="0" applyNumberFormat="1" applyFont="1" applyFill="1" applyBorder="1" applyAlignment="1" applyProtection="1">
      <alignment vertical="center"/>
    </xf>
    <xf numFmtId="49" fontId="26" fillId="0" borderId="0" xfId="0" applyNumberFormat="1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19" fillId="0" borderId="42" xfId="0" applyFont="1" applyFill="1" applyBorder="1" applyAlignment="1" applyProtection="1">
      <alignment horizontal="center" vertical="center"/>
    </xf>
    <xf numFmtId="0" fontId="0" fillId="0" borderId="43" xfId="0" applyFill="1" applyBorder="1" applyProtection="1">
      <alignment vertical="center"/>
    </xf>
    <xf numFmtId="0" fontId="11" fillId="0" borderId="44" xfId="0" applyFont="1" applyFill="1" applyBorder="1" applyAlignment="1" applyProtection="1">
      <alignment horizontal="center" vertical="center"/>
    </xf>
    <xf numFmtId="0" fontId="11" fillId="0" borderId="43" xfId="0" applyFont="1" applyFill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/>
    <xf numFmtId="0" fontId="25" fillId="0" borderId="0" xfId="0" applyFont="1" applyBorder="1" applyAlignment="1" applyProtection="1"/>
    <xf numFmtId="0" fontId="28" fillId="0" borderId="46" xfId="0" applyFont="1" applyFill="1" applyBorder="1" applyAlignment="1" applyProtection="1">
      <alignment horizontal="center" shrinkToFit="1"/>
    </xf>
    <xf numFmtId="0" fontId="28" fillId="0" borderId="46" xfId="0" applyFont="1" applyBorder="1" applyAlignment="1" applyProtection="1">
      <alignment shrinkToFit="1"/>
    </xf>
    <xf numFmtId="0" fontId="29" fillId="0" borderId="46" xfId="0" applyFont="1" applyBorder="1" applyAlignment="1" applyProtection="1">
      <alignment vertical="center" shrinkToFit="1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49" fontId="28" fillId="0" borderId="46" xfId="0" applyNumberFormat="1" applyFont="1" applyBorder="1" applyAlignment="1" applyProtection="1">
      <alignment horizontal="center" shrinkToFit="1"/>
    </xf>
    <xf numFmtId="0" fontId="30" fillId="0" borderId="46" xfId="0" applyFont="1" applyBorder="1" applyAlignment="1" applyProtection="1">
      <alignment horizontal="center" shrinkToFit="1"/>
    </xf>
    <xf numFmtId="0" fontId="1" fillId="0" borderId="0" xfId="0" applyFont="1" applyFill="1" applyAlignment="1" applyProtection="1"/>
    <xf numFmtId="0" fontId="0" fillId="0" borderId="0" xfId="0" applyAlignment="1" applyProtection="1"/>
    <xf numFmtId="0" fontId="11" fillId="0" borderId="0" xfId="0" applyFont="1" applyFill="1" applyAlignment="1" applyProtection="1">
      <alignment vertical="center" shrinkToFit="1"/>
    </xf>
    <xf numFmtId="0" fontId="1" fillId="0" borderId="38" xfId="0" applyFont="1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 shrinkToFit="1"/>
    </xf>
    <xf numFmtId="0" fontId="1" fillId="0" borderId="28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49" fontId="11" fillId="0" borderId="17" xfId="0" applyNumberFormat="1" applyFont="1" applyFill="1" applyBorder="1" applyAlignment="1" applyProtection="1">
      <alignment horizontal="center" vertical="center"/>
    </xf>
    <xf numFmtId="49" fontId="11" fillId="0" borderId="18" xfId="0" applyNumberFormat="1" applyFont="1" applyFill="1" applyBorder="1" applyAlignment="1" applyProtection="1">
      <alignment horizontal="center" vertical="center"/>
    </xf>
    <xf numFmtId="49" fontId="11" fillId="0" borderId="19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3" fillId="0" borderId="40" xfId="0" applyFont="1" applyFill="1" applyBorder="1" applyAlignment="1" applyProtection="1">
      <alignment horizontal="center" vertical="center" wrapText="1"/>
    </xf>
    <xf numFmtId="0" fontId="23" fillId="0" borderId="39" xfId="0" applyFont="1" applyFill="1" applyBorder="1" applyAlignment="1" applyProtection="1">
      <alignment horizontal="center" vertical="center" wrapText="1"/>
    </xf>
    <xf numFmtId="0" fontId="24" fillId="0" borderId="39" xfId="0" applyFont="1" applyFill="1" applyBorder="1" applyAlignment="1" applyProtection="1">
      <alignment vertical="center"/>
    </xf>
    <xf numFmtId="0" fontId="25" fillId="0" borderId="39" xfId="0" applyFont="1" applyFill="1" applyBorder="1" applyAlignment="1" applyProtection="1">
      <alignment vertical="center"/>
    </xf>
    <xf numFmtId="0" fontId="25" fillId="0" borderId="41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1" fillId="2" borderId="7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49" fontId="21" fillId="0" borderId="30" xfId="0" applyNumberFormat="1" applyFont="1" applyFill="1" applyBorder="1" applyAlignment="1" applyProtection="1">
      <alignment vertical="center"/>
    </xf>
    <xf numFmtId="0" fontId="0" fillId="0" borderId="30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vertical="center" shrinkToFit="1"/>
    </xf>
    <xf numFmtId="0" fontId="11" fillId="0" borderId="32" xfId="0" applyFont="1" applyFill="1" applyBorder="1" applyAlignment="1" applyProtection="1">
      <alignment vertical="center" shrinkToFit="1"/>
    </xf>
    <xf numFmtId="0" fontId="11" fillId="0" borderId="33" xfId="0" applyFont="1" applyFill="1" applyBorder="1" applyAlignment="1" applyProtection="1">
      <alignment vertical="center" shrinkToFit="1"/>
    </xf>
    <xf numFmtId="0" fontId="11" fillId="0" borderId="0" xfId="0" applyFont="1" applyFill="1" applyAlignment="1" applyProtection="1">
      <alignment shrinkToFit="1"/>
    </xf>
    <xf numFmtId="0" fontId="20" fillId="0" borderId="0" xfId="0" applyFont="1" applyFill="1" applyAlignment="1" applyProtection="1">
      <alignment vertical="center" shrinkToFit="1"/>
    </xf>
    <xf numFmtId="0" fontId="11" fillId="0" borderId="36" xfId="0" applyFont="1" applyFill="1" applyBorder="1" applyAlignment="1" applyProtection="1">
      <alignment vertical="center" shrinkToFit="1"/>
    </xf>
    <xf numFmtId="0" fontId="11" fillId="0" borderId="35" xfId="0" applyFont="1" applyFill="1" applyBorder="1" applyAlignment="1" applyProtection="1">
      <alignment vertical="center" shrinkToFit="1"/>
    </xf>
    <xf numFmtId="0" fontId="11" fillId="0" borderId="37" xfId="0" applyFont="1" applyFill="1" applyBorder="1" applyAlignment="1" applyProtection="1">
      <alignment vertical="center" shrinkToFit="1"/>
    </xf>
    <xf numFmtId="0" fontId="8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wrapText="1"/>
    </xf>
    <xf numFmtId="0" fontId="14" fillId="0" borderId="0" xfId="0" applyFont="1" applyAlignment="1" applyProtection="1">
      <alignment wrapText="1"/>
    </xf>
    <xf numFmtId="0" fontId="1" fillId="0" borderId="20" xfId="0" applyFont="1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51" fillId="0" borderId="42" xfId="0" applyFont="1" applyFill="1" applyBorder="1" applyAlignment="1" applyProtection="1">
      <alignment horizontal="right" vertical="center" shrinkToFit="1"/>
    </xf>
    <xf numFmtId="0" fontId="51" fillId="0" borderId="43" xfId="0" applyFont="1" applyBorder="1" applyAlignment="1" applyProtection="1">
      <alignment horizontal="right" vertical="center" shrinkToFit="1"/>
    </xf>
    <xf numFmtId="0" fontId="36" fillId="0" borderId="23" xfId="0" applyFont="1" applyFill="1" applyBorder="1" applyAlignment="1" applyProtection="1">
      <alignment horizontal="left" vertical="center" wrapText="1" shrinkToFit="1"/>
    </xf>
    <xf numFmtId="0" fontId="36" fillId="0" borderId="24" xfId="0" applyFont="1" applyFill="1" applyBorder="1" applyAlignment="1" applyProtection="1">
      <alignment horizontal="left" vertical="center" wrapText="1" shrinkToFit="1"/>
    </xf>
    <xf numFmtId="0" fontId="53" fillId="0" borderId="25" xfId="0" applyFont="1" applyFill="1" applyBorder="1" applyAlignment="1" applyProtection="1">
      <alignment vertical="center" wrapText="1" shrinkToFit="1"/>
    </xf>
    <xf numFmtId="0" fontId="53" fillId="0" borderId="24" xfId="0" applyFont="1" applyFill="1" applyBorder="1" applyAlignment="1" applyProtection="1">
      <alignment vertical="center" wrapText="1" shrinkToFit="1"/>
    </xf>
    <xf numFmtId="0" fontId="53" fillId="0" borderId="26" xfId="0" applyFont="1" applyFill="1" applyBorder="1" applyAlignment="1" applyProtection="1">
      <alignment vertical="center" wrapText="1" shrinkToFit="1"/>
    </xf>
    <xf numFmtId="177" fontId="21" fillId="0" borderId="23" xfId="0" applyNumberFormat="1" applyFont="1" applyFill="1" applyBorder="1" applyAlignment="1" applyProtection="1">
      <alignment vertical="center" shrinkToFit="1"/>
    </xf>
    <xf numFmtId="177" fontId="21" fillId="0" borderId="24" xfId="0" applyNumberFormat="1" applyFont="1" applyFill="1" applyBorder="1" applyAlignment="1" applyProtection="1">
      <alignment vertical="center" shrinkToFit="1"/>
    </xf>
    <xf numFmtId="177" fontId="21" fillId="0" borderId="27" xfId="0" applyNumberFormat="1" applyFont="1" applyFill="1" applyBorder="1" applyAlignment="1" applyProtection="1">
      <alignment vertical="center" shrinkToFit="1"/>
    </xf>
    <xf numFmtId="0" fontId="36" fillId="0" borderId="38" xfId="0" applyFont="1" applyFill="1" applyBorder="1" applyAlignment="1" applyProtection="1">
      <alignment horizontal="left" vertical="center" wrapText="1" shrinkToFit="1"/>
    </xf>
    <xf numFmtId="0" fontId="36" fillId="0" borderId="39" xfId="0" applyFont="1" applyFill="1" applyBorder="1" applyAlignment="1" applyProtection="1">
      <alignment horizontal="left" vertical="center" wrapText="1" shrinkToFit="1"/>
    </xf>
    <xf numFmtId="0" fontId="53" fillId="0" borderId="40" xfId="0" applyFont="1" applyFill="1" applyBorder="1" applyAlignment="1" applyProtection="1">
      <alignment vertical="center" wrapText="1" shrinkToFit="1"/>
    </xf>
    <xf numFmtId="0" fontId="53" fillId="0" borderId="39" xfId="0" applyFont="1" applyFill="1" applyBorder="1" applyAlignment="1" applyProtection="1">
      <alignment vertical="center" wrapText="1" shrinkToFit="1"/>
    </xf>
    <xf numFmtId="0" fontId="53" fillId="0" borderId="53" xfId="0" applyFont="1" applyFill="1" applyBorder="1" applyAlignment="1" applyProtection="1">
      <alignment vertical="center" wrapText="1" shrinkToFit="1"/>
    </xf>
    <xf numFmtId="177" fontId="21" fillId="0" borderId="38" xfId="0" applyNumberFormat="1" applyFont="1" applyFill="1" applyBorder="1" applyAlignment="1" applyProtection="1">
      <alignment vertical="center" shrinkToFit="1"/>
    </xf>
    <xf numFmtId="177" fontId="21" fillId="0" borderId="39" xfId="0" applyNumberFormat="1" applyFont="1" applyFill="1" applyBorder="1" applyAlignment="1" applyProtection="1">
      <alignment vertical="center" shrinkToFit="1"/>
    </xf>
    <xf numFmtId="177" fontId="21" fillId="0" borderId="41" xfId="0" applyNumberFormat="1" applyFont="1" applyFill="1" applyBorder="1" applyAlignment="1" applyProtection="1">
      <alignment vertical="center" shrinkToFit="1"/>
    </xf>
    <xf numFmtId="0" fontId="36" fillId="0" borderId="53" xfId="0" applyFont="1" applyFill="1" applyBorder="1" applyAlignment="1" applyProtection="1">
      <alignment horizontal="left" vertical="center" wrapText="1" shrinkToFit="1"/>
    </xf>
    <xf numFmtId="177" fontId="36" fillId="0" borderId="40" xfId="0" applyNumberFormat="1" applyFont="1" applyFill="1" applyBorder="1" applyAlignment="1" applyProtection="1">
      <alignment vertical="center" shrinkToFit="1"/>
    </xf>
    <xf numFmtId="0" fontId="37" fillId="0" borderId="40" xfId="0" applyFont="1" applyFill="1" applyBorder="1" applyAlignment="1" applyProtection="1">
      <alignment horizontal="center" vertical="center" shrinkToFit="1"/>
    </xf>
    <xf numFmtId="0" fontId="37" fillId="0" borderId="53" xfId="0" applyFont="1" applyFill="1" applyBorder="1" applyAlignment="1" applyProtection="1">
      <alignment horizontal="center" vertical="center" shrinkToFit="1"/>
    </xf>
    <xf numFmtId="177" fontId="11" fillId="0" borderId="40" xfId="0" applyNumberFormat="1" applyFont="1" applyFill="1" applyBorder="1" applyAlignment="1" applyProtection="1">
      <alignment vertical="center" shrinkToFit="1"/>
    </xf>
    <xf numFmtId="177" fontId="11" fillId="0" borderId="39" xfId="0" applyNumberFormat="1" applyFont="1" applyFill="1" applyBorder="1" applyAlignment="1" applyProtection="1">
      <alignment vertical="center" shrinkToFit="1"/>
    </xf>
    <xf numFmtId="177" fontId="11" fillId="0" borderId="41" xfId="0" applyNumberFormat="1" applyFont="1" applyFill="1" applyBorder="1" applyAlignment="1" applyProtection="1">
      <alignment vertical="center" shrinkToFit="1"/>
    </xf>
    <xf numFmtId="0" fontId="36" fillId="0" borderId="34" xfId="0" applyFont="1" applyFill="1" applyBorder="1" applyAlignment="1" applyProtection="1">
      <alignment horizontal="left" vertical="center" wrapText="1" shrinkToFit="1"/>
    </xf>
    <xf numFmtId="0" fontId="36" fillId="0" borderId="35" xfId="0" applyFont="1" applyFill="1" applyBorder="1" applyAlignment="1" applyProtection="1">
      <alignment horizontal="left" vertical="center" wrapText="1" shrinkToFit="1"/>
    </xf>
    <xf numFmtId="0" fontId="36" fillId="0" borderId="88" xfId="0" applyFont="1" applyFill="1" applyBorder="1" applyAlignment="1" applyProtection="1">
      <alignment horizontal="left" vertical="center" wrapText="1" shrinkToFit="1"/>
    </xf>
    <xf numFmtId="0" fontId="53" fillId="0" borderId="36" xfId="0" applyFont="1" applyFill="1" applyBorder="1" applyAlignment="1" applyProtection="1">
      <alignment vertical="center" wrapText="1" shrinkToFit="1"/>
    </xf>
    <xf numFmtId="0" fontId="53" fillId="0" borderId="35" xfId="0" applyFont="1" applyFill="1" applyBorder="1" applyAlignment="1" applyProtection="1">
      <alignment vertical="center" wrapText="1" shrinkToFit="1"/>
    </xf>
    <xf numFmtId="0" fontId="53" fillId="0" borderId="88" xfId="0" applyFont="1" applyFill="1" applyBorder="1" applyAlignment="1" applyProtection="1">
      <alignment vertical="center" wrapText="1" shrinkToFit="1"/>
    </xf>
    <xf numFmtId="0" fontId="36" fillId="0" borderId="96" xfId="0" applyFont="1" applyFill="1" applyBorder="1" applyAlignment="1" applyProtection="1">
      <alignment horizontal="left" vertical="center" wrapText="1" shrinkToFit="1"/>
    </xf>
    <xf numFmtId="0" fontId="36" fillId="0" borderId="97" xfId="0" applyFont="1" applyFill="1" applyBorder="1" applyAlignment="1" applyProtection="1">
      <alignment horizontal="left" vertical="center" wrapText="1" shrinkToFit="1"/>
    </xf>
    <xf numFmtId="0" fontId="36" fillId="0" borderId="98" xfId="0" applyFont="1" applyFill="1" applyBorder="1" applyAlignment="1" applyProtection="1">
      <alignment horizontal="left" vertical="center" wrapText="1" shrinkToFit="1"/>
    </xf>
    <xf numFmtId="0" fontId="53" fillId="0" borderId="99" xfId="0" applyFont="1" applyFill="1" applyBorder="1" applyAlignment="1" applyProtection="1">
      <alignment vertical="center" wrapText="1" shrinkToFit="1"/>
    </xf>
    <xf numFmtId="0" fontId="53" fillId="0" borderId="97" xfId="0" applyFont="1" applyFill="1" applyBorder="1" applyAlignment="1" applyProtection="1">
      <alignment vertical="center" wrapText="1" shrinkToFit="1"/>
    </xf>
    <xf numFmtId="0" fontId="53" fillId="0" borderId="98" xfId="0" applyFont="1" applyFill="1" applyBorder="1" applyAlignment="1" applyProtection="1">
      <alignment vertical="center" wrapText="1" shrinkToFit="1"/>
    </xf>
    <xf numFmtId="0" fontId="36" fillId="0" borderId="94" xfId="0" applyFont="1" applyFill="1" applyBorder="1" applyAlignment="1" applyProtection="1">
      <alignment horizontal="right" vertical="center" wrapText="1" shrinkToFit="1"/>
    </xf>
    <xf numFmtId="0" fontId="36" fillId="0" borderId="39" xfId="0" applyFont="1" applyFill="1" applyBorder="1" applyAlignment="1" applyProtection="1">
      <alignment horizontal="right" vertical="center" wrapText="1" shrinkToFit="1"/>
    </xf>
    <xf numFmtId="0" fontId="36" fillId="0" borderId="53" xfId="0" applyFont="1" applyFill="1" applyBorder="1" applyAlignment="1" applyProtection="1">
      <alignment horizontal="right" vertical="center" wrapText="1" shrinkToFit="1"/>
    </xf>
    <xf numFmtId="0" fontId="36" fillId="0" borderId="89" xfId="0" applyFont="1" applyFill="1" applyBorder="1" applyAlignment="1" applyProtection="1">
      <alignment horizontal="left" vertical="center" wrapText="1" shrinkToFit="1"/>
    </xf>
    <xf numFmtId="0" fontId="36" fillId="0" borderId="90" xfId="0" applyFont="1" applyFill="1" applyBorder="1" applyAlignment="1" applyProtection="1">
      <alignment horizontal="left" vertical="center" wrapText="1" shrinkToFit="1"/>
    </xf>
    <xf numFmtId="0" fontId="36" fillId="0" borderId="91" xfId="0" applyFont="1" applyFill="1" applyBorder="1" applyAlignment="1" applyProtection="1">
      <alignment horizontal="left" vertical="center" wrapText="1" shrinkToFit="1"/>
    </xf>
    <xf numFmtId="0" fontId="53" fillId="0" borderId="92" xfId="0" applyFont="1" applyFill="1" applyBorder="1" applyAlignment="1" applyProtection="1">
      <alignment vertical="center" wrapText="1" shrinkToFit="1"/>
    </xf>
    <xf numFmtId="0" fontId="53" fillId="0" borderId="90" xfId="0" applyFont="1" applyFill="1" applyBorder="1" applyAlignment="1" applyProtection="1">
      <alignment vertical="center" wrapText="1" shrinkToFit="1"/>
    </xf>
    <xf numFmtId="0" fontId="53" fillId="0" borderId="91" xfId="0" applyFont="1" applyFill="1" applyBorder="1" applyAlignment="1" applyProtection="1">
      <alignment vertical="center" wrapText="1" shrinkToFit="1"/>
    </xf>
    <xf numFmtId="177" fontId="36" fillId="0" borderId="21" xfId="0" applyNumberFormat="1" applyFont="1" applyFill="1" applyBorder="1" applyAlignment="1" applyProtection="1">
      <alignment vertical="center" shrinkToFit="1"/>
    </xf>
    <xf numFmtId="177" fontId="36" fillId="0" borderId="83" xfId="0" applyNumberFormat="1" applyFont="1" applyFill="1" applyBorder="1" applyAlignment="1" applyProtection="1">
      <alignment vertical="center" shrinkToFit="1"/>
    </xf>
    <xf numFmtId="0" fontId="37" fillId="0" borderId="84" xfId="0" applyFont="1" applyFill="1" applyBorder="1" applyAlignment="1" applyProtection="1">
      <alignment horizontal="center" vertical="center" shrinkToFit="1"/>
    </xf>
    <xf numFmtId="0" fontId="37" fillId="0" borderId="21" xfId="0" applyFont="1" applyFill="1" applyBorder="1" applyAlignment="1" applyProtection="1">
      <alignment horizontal="center" vertical="center" shrinkToFit="1"/>
    </xf>
    <xf numFmtId="0" fontId="37" fillId="0" borderId="83" xfId="0" applyFont="1" applyFill="1" applyBorder="1" applyAlignment="1" applyProtection="1">
      <alignment horizontal="center" vertical="center" shrinkToFit="1"/>
    </xf>
    <xf numFmtId="177" fontId="11" fillId="0" borderId="84" xfId="0" applyNumberFormat="1" applyFont="1" applyFill="1" applyBorder="1" applyAlignment="1" applyProtection="1">
      <alignment vertical="center" shrinkToFit="1"/>
    </xf>
    <xf numFmtId="177" fontId="11" fillId="0" borderId="21" xfId="0" applyNumberFormat="1" applyFont="1" applyFill="1" applyBorder="1" applyAlignment="1" applyProtection="1">
      <alignment vertical="center" shrinkToFit="1"/>
    </xf>
    <xf numFmtId="177" fontId="11" fillId="0" borderId="22" xfId="0" applyNumberFormat="1" applyFont="1" applyFill="1" applyBorder="1" applyAlignment="1" applyProtection="1">
      <alignment vertical="center" shrinkToFit="1"/>
    </xf>
    <xf numFmtId="177" fontId="21" fillId="0" borderId="16" xfId="0" applyNumberFormat="1" applyFont="1" applyFill="1" applyBorder="1" applyAlignment="1" applyProtection="1">
      <alignment vertical="center" shrinkToFit="1"/>
    </xf>
    <xf numFmtId="177" fontId="21" fillId="0" borderId="0" xfId="0" applyNumberFormat="1" applyFont="1" applyFill="1" applyBorder="1" applyAlignment="1" applyProtection="1">
      <alignment vertical="center" shrinkToFit="1"/>
    </xf>
    <xf numFmtId="177" fontId="21" fillId="0" borderId="52" xfId="0" applyNumberFormat="1" applyFont="1" applyFill="1" applyBorder="1" applyAlignment="1" applyProtection="1">
      <alignment vertical="center" shrinkToFit="1"/>
    </xf>
    <xf numFmtId="0" fontId="1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86" xfId="0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25" fillId="0" borderId="43" xfId="0" applyFont="1" applyBorder="1" applyAlignment="1">
      <alignment horizontal="right" vertical="center" shrinkToFit="1"/>
    </xf>
    <xf numFmtId="0" fontId="0" fillId="0" borderId="43" xfId="0" applyBorder="1" applyAlignment="1">
      <alignment horizontal="left" vertical="center" shrinkToFit="1"/>
    </xf>
    <xf numFmtId="0" fontId="37" fillId="0" borderId="39" xfId="0" applyNumberFormat="1" applyFont="1" applyFill="1" applyBorder="1" applyAlignment="1" applyProtection="1">
      <alignment horizontal="right" vertical="center" shrinkToFit="1"/>
      <protection locked="0"/>
    </xf>
    <xf numFmtId="0" fontId="37" fillId="0" borderId="39" xfId="0" applyFont="1" applyFill="1" applyBorder="1" applyAlignment="1" applyProtection="1">
      <alignment horizontal="center" vertical="center" shrinkToFit="1"/>
      <protection locked="0"/>
    </xf>
    <xf numFmtId="0" fontId="37" fillId="0" borderId="41" xfId="0" applyFont="1" applyFill="1" applyBorder="1" applyAlignment="1" applyProtection="1">
      <alignment horizontal="center" vertical="center" shrinkToFit="1"/>
      <protection locked="0"/>
    </xf>
    <xf numFmtId="0" fontId="36" fillId="0" borderId="23" xfId="0" applyFont="1" applyFill="1" applyBorder="1" applyAlignment="1" applyProtection="1">
      <alignment horizontal="left" vertical="center" wrapText="1" shrinkToFit="1"/>
      <protection locked="0"/>
    </xf>
    <xf numFmtId="0" fontId="36" fillId="0" borderId="24" xfId="0" applyFont="1" applyFill="1" applyBorder="1" applyAlignment="1" applyProtection="1">
      <alignment horizontal="left" vertical="center" wrapText="1" shrinkToFit="1"/>
      <protection locked="0"/>
    </xf>
    <xf numFmtId="0" fontId="53" fillId="0" borderId="25" xfId="0" applyFont="1" applyFill="1" applyBorder="1" applyAlignment="1" applyProtection="1">
      <alignment vertical="center" wrapText="1" shrinkToFit="1"/>
      <protection locked="0"/>
    </xf>
    <xf numFmtId="0" fontId="53" fillId="0" borderId="24" xfId="0" applyFont="1" applyFill="1" applyBorder="1" applyAlignment="1" applyProtection="1">
      <alignment vertical="center" wrapText="1" shrinkToFit="1"/>
      <protection locked="0"/>
    </xf>
    <xf numFmtId="0" fontId="53" fillId="0" borderId="26" xfId="0" applyFont="1" applyFill="1" applyBorder="1" applyAlignment="1" applyProtection="1">
      <alignment vertical="center" wrapText="1" shrinkToFit="1"/>
      <protection locked="0"/>
    </xf>
    <xf numFmtId="177" fontId="36" fillId="0" borderId="24" xfId="0" applyNumberFormat="1" applyFont="1" applyFill="1" applyBorder="1" applyAlignment="1" applyProtection="1">
      <alignment vertical="center" shrinkToFit="1"/>
      <protection locked="0"/>
    </xf>
    <xf numFmtId="177" fontId="36" fillId="0" borderId="26" xfId="0" applyNumberFormat="1" applyFont="1" applyFill="1" applyBorder="1" applyAlignment="1" applyProtection="1">
      <alignment vertical="center" shrinkToFit="1"/>
      <protection locked="0"/>
    </xf>
    <xf numFmtId="0" fontId="37" fillId="0" borderId="49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 shrinkToFit="1"/>
      <protection locked="0"/>
    </xf>
    <xf numFmtId="177" fontId="11" fillId="0" borderId="49" xfId="0" applyNumberFormat="1" applyFont="1" applyFill="1" applyBorder="1" applyAlignment="1" applyProtection="1">
      <alignment vertical="center" shrinkToFit="1"/>
      <protection locked="0"/>
    </xf>
    <xf numFmtId="177" fontId="11" fillId="0" borderId="0" xfId="0" applyNumberFormat="1" applyFont="1" applyFill="1" applyBorder="1" applyAlignment="1" applyProtection="1">
      <alignment vertical="center" shrinkToFit="1"/>
      <protection locked="0"/>
    </xf>
    <xf numFmtId="177" fontId="21" fillId="0" borderId="23" xfId="0" applyNumberFormat="1" applyFont="1" applyFill="1" applyBorder="1" applyAlignment="1" applyProtection="1">
      <alignment vertical="center" shrinkToFit="1"/>
      <protection locked="0"/>
    </xf>
    <xf numFmtId="177" fontId="21" fillId="0" borderId="24" xfId="0" applyNumberFormat="1" applyFont="1" applyFill="1" applyBorder="1" applyAlignment="1" applyProtection="1">
      <alignment vertical="center" shrinkToFit="1"/>
      <protection locked="0"/>
    </xf>
    <xf numFmtId="177" fontId="21" fillId="0" borderId="27" xfId="0" applyNumberFormat="1" applyFont="1" applyFill="1" applyBorder="1" applyAlignment="1" applyProtection="1">
      <alignment vertical="center" shrinkToFit="1"/>
      <protection locked="0"/>
    </xf>
    <xf numFmtId="0" fontId="37" fillId="0" borderId="24" xfId="0" applyNumberFormat="1" applyFont="1" applyFill="1" applyBorder="1" applyAlignment="1" applyProtection="1">
      <alignment horizontal="right" vertical="center" shrinkToFit="1"/>
      <protection locked="0"/>
    </xf>
    <xf numFmtId="0" fontId="37" fillId="0" borderId="24" xfId="0" applyFont="1" applyFill="1" applyBorder="1" applyAlignment="1" applyProtection="1">
      <alignment horizontal="center" vertical="center" shrinkToFit="1"/>
      <protection locked="0"/>
    </xf>
    <xf numFmtId="0" fontId="37" fillId="0" borderId="27" xfId="0" applyFont="1" applyFill="1" applyBorder="1" applyAlignment="1" applyProtection="1">
      <alignment horizontal="center" vertical="center" shrinkToFit="1"/>
      <protection locked="0"/>
    </xf>
    <xf numFmtId="0" fontId="36" fillId="0" borderId="38" xfId="0" applyFont="1" applyFill="1" applyBorder="1" applyAlignment="1" applyProtection="1">
      <alignment horizontal="left" vertical="center" wrapText="1" shrinkToFit="1"/>
      <protection locked="0"/>
    </xf>
    <xf numFmtId="0" fontId="36" fillId="0" borderId="39" xfId="0" applyFont="1" applyFill="1" applyBorder="1" applyAlignment="1" applyProtection="1">
      <alignment horizontal="left" vertical="center" wrapText="1" shrinkToFit="1"/>
      <protection locked="0"/>
    </xf>
    <xf numFmtId="0" fontId="53" fillId="0" borderId="40" xfId="0" applyFont="1" applyFill="1" applyBorder="1" applyAlignment="1" applyProtection="1">
      <alignment vertical="center" wrapText="1" shrinkToFit="1"/>
      <protection locked="0"/>
    </xf>
    <xf numFmtId="0" fontId="53" fillId="0" borderId="39" xfId="0" applyFont="1" applyFill="1" applyBorder="1" applyAlignment="1" applyProtection="1">
      <alignment vertical="center" wrapText="1" shrinkToFit="1"/>
      <protection locked="0"/>
    </xf>
    <xf numFmtId="0" fontId="53" fillId="0" borderId="53" xfId="0" applyFont="1" applyFill="1" applyBorder="1" applyAlignment="1" applyProtection="1">
      <alignment vertical="center" wrapText="1" shrinkToFit="1"/>
      <protection locked="0"/>
    </xf>
    <xf numFmtId="177" fontId="36" fillId="0" borderId="39" xfId="0" applyNumberFormat="1" applyFont="1" applyFill="1" applyBorder="1" applyAlignment="1" applyProtection="1">
      <alignment vertical="center" shrinkToFit="1"/>
      <protection locked="0"/>
    </xf>
    <xf numFmtId="177" fontId="36" fillId="0" borderId="53" xfId="0" applyNumberFormat="1" applyFont="1" applyFill="1" applyBorder="1" applyAlignment="1" applyProtection="1">
      <alignment vertical="center" shrinkToFit="1"/>
      <protection locked="0"/>
    </xf>
    <xf numFmtId="0" fontId="37" fillId="0" borderId="36" xfId="0" applyFont="1" applyFill="1" applyBorder="1" applyAlignment="1" applyProtection="1">
      <alignment horizontal="center" vertical="center" shrinkToFit="1"/>
      <protection locked="0"/>
    </xf>
    <xf numFmtId="0" fontId="37" fillId="0" borderId="35" xfId="0" applyFont="1" applyFill="1" applyBorder="1" applyAlignment="1" applyProtection="1">
      <alignment horizontal="center" vertical="center" shrinkToFit="1"/>
      <protection locked="0"/>
    </xf>
    <xf numFmtId="177" fontId="11" fillId="0" borderId="36" xfId="0" applyNumberFormat="1" applyFont="1" applyFill="1" applyBorder="1" applyAlignment="1" applyProtection="1">
      <alignment vertical="center" shrinkToFit="1"/>
      <protection locked="0"/>
    </xf>
    <xf numFmtId="177" fontId="11" fillId="0" borderId="35" xfId="0" applyNumberFormat="1" applyFont="1" applyFill="1" applyBorder="1" applyAlignment="1" applyProtection="1">
      <alignment vertical="center" shrinkToFit="1"/>
      <protection locked="0"/>
    </xf>
    <xf numFmtId="177" fontId="21" fillId="0" borderId="38" xfId="0" applyNumberFormat="1" applyFont="1" applyFill="1" applyBorder="1" applyAlignment="1" applyProtection="1">
      <alignment vertical="center" shrinkToFit="1"/>
      <protection locked="0"/>
    </xf>
    <xf numFmtId="177" fontId="21" fillId="0" borderId="39" xfId="0" applyNumberFormat="1" applyFont="1" applyFill="1" applyBorder="1" applyAlignment="1" applyProtection="1">
      <alignment vertical="center" shrinkToFit="1"/>
      <protection locked="0"/>
    </xf>
    <xf numFmtId="177" fontId="21" fillId="0" borderId="41" xfId="0" applyNumberFormat="1" applyFont="1" applyFill="1" applyBorder="1" applyAlignment="1" applyProtection="1">
      <alignment vertical="center" shrinkToFit="1"/>
      <protection locked="0"/>
    </xf>
    <xf numFmtId="0" fontId="36" fillId="0" borderId="16" xfId="0" applyFont="1" applyFill="1" applyBorder="1" applyAlignment="1" applyProtection="1">
      <alignment horizontal="left" vertical="center" wrapText="1" shrinkToFit="1"/>
      <protection locked="0"/>
    </xf>
    <xf numFmtId="0" fontId="36" fillId="0" borderId="0" xfId="0" applyFont="1" applyFill="1" applyBorder="1" applyAlignment="1" applyProtection="1">
      <alignment horizontal="left" vertical="center" wrapText="1" shrinkToFit="1"/>
      <protection locked="0"/>
    </xf>
    <xf numFmtId="0" fontId="53" fillId="0" borderId="49" xfId="0" applyFont="1" applyFill="1" applyBorder="1" applyAlignment="1" applyProtection="1">
      <alignment vertical="center" wrapText="1" shrinkToFit="1"/>
      <protection locked="0"/>
    </xf>
    <xf numFmtId="0" fontId="53" fillId="0" borderId="0" xfId="0" applyFont="1" applyFill="1" applyBorder="1" applyAlignment="1" applyProtection="1">
      <alignment vertical="center" wrapText="1" shrinkToFit="1"/>
      <protection locked="0"/>
    </xf>
    <xf numFmtId="0" fontId="53" fillId="0" borderId="50" xfId="0" applyFont="1" applyFill="1" applyBorder="1" applyAlignment="1" applyProtection="1">
      <alignment vertical="center" wrapText="1" shrinkToFit="1"/>
      <protection locked="0"/>
    </xf>
    <xf numFmtId="177" fontId="36" fillId="0" borderId="0" xfId="0" applyNumberFormat="1" applyFont="1" applyFill="1" applyBorder="1" applyAlignment="1" applyProtection="1">
      <alignment vertical="center" shrinkToFit="1"/>
      <protection locked="0"/>
    </xf>
    <xf numFmtId="177" fontId="36" fillId="0" borderId="50" xfId="0" applyNumberFormat="1" applyFont="1" applyFill="1" applyBorder="1" applyAlignment="1" applyProtection="1">
      <alignment vertical="center" shrinkToFit="1"/>
      <protection locked="0"/>
    </xf>
    <xf numFmtId="177" fontId="21" fillId="0" borderId="16" xfId="0" applyNumberFormat="1" applyFont="1" applyFill="1" applyBorder="1" applyAlignment="1" applyProtection="1">
      <alignment vertical="center" shrinkToFit="1"/>
      <protection locked="0"/>
    </xf>
    <xf numFmtId="177" fontId="21" fillId="0" borderId="0" xfId="0" applyNumberFormat="1" applyFont="1" applyFill="1" applyBorder="1" applyAlignment="1" applyProtection="1">
      <alignment vertical="center" shrinkToFit="1"/>
      <protection locked="0"/>
    </xf>
    <xf numFmtId="177" fontId="21" fillId="0" borderId="52" xfId="0" applyNumberFormat="1" applyFont="1" applyFill="1" applyBorder="1" applyAlignment="1" applyProtection="1">
      <alignment vertical="center" shrinkToFit="1"/>
      <protection locked="0"/>
    </xf>
    <xf numFmtId="0" fontId="37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37" fillId="0" borderId="52" xfId="0" applyFont="1" applyFill="1" applyBorder="1" applyAlignment="1" applyProtection="1">
      <alignment horizontal="center" vertical="center" shrinkToFit="1"/>
      <protection locked="0"/>
    </xf>
    <xf numFmtId="49" fontId="26" fillId="0" borderId="0" xfId="0" applyNumberFormat="1" applyFont="1" applyFill="1" applyBorder="1" applyAlignment="1" applyProtection="1">
      <alignment vertical="center"/>
      <protection locked="0"/>
    </xf>
    <xf numFmtId="49" fontId="26" fillId="0" borderId="0" xfId="0" applyNumberFormat="1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11" fillId="0" borderId="44" xfId="0" applyFont="1" applyFill="1" applyBorder="1" applyAlignment="1" applyProtection="1">
      <alignment horizontal="center" vertical="center"/>
      <protection locked="0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28" fillId="0" borderId="46" xfId="0" applyFont="1" applyFill="1" applyBorder="1" applyAlignment="1" applyProtection="1">
      <alignment horizontal="center" shrinkToFit="1"/>
      <protection locked="0"/>
    </xf>
    <xf numFmtId="0" fontId="28" fillId="0" borderId="46" xfId="0" applyFont="1" applyBorder="1" applyAlignment="1" applyProtection="1">
      <alignment shrinkToFit="1"/>
      <protection locked="0"/>
    </xf>
    <xf numFmtId="0" fontId="29" fillId="0" borderId="46" xfId="0" applyFont="1" applyBorder="1" applyAlignment="1" applyProtection="1">
      <alignment vertical="center" shrinkToFit="1"/>
      <protection locked="0"/>
    </xf>
    <xf numFmtId="49" fontId="28" fillId="0" borderId="46" xfId="0" applyNumberFormat="1" applyFont="1" applyBorder="1" applyAlignment="1" applyProtection="1">
      <alignment horizontal="center" shrinkToFit="1"/>
      <protection locked="0"/>
    </xf>
    <xf numFmtId="0" fontId="30" fillId="0" borderId="46" xfId="0" applyFont="1" applyBorder="1" applyAlignment="1" applyProtection="1">
      <alignment horizontal="center" shrinkToFit="1"/>
      <protection locked="0"/>
    </xf>
    <xf numFmtId="0" fontId="52" fillId="0" borderId="42" xfId="0" applyFont="1" applyFill="1" applyBorder="1" applyAlignment="1" applyProtection="1">
      <alignment vertical="center" wrapText="1" shrinkToFit="1"/>
      <protection locked="0"/>
    </xf>
    <xf numFmtId="0" fontId="52" fillId="0" borderId="43" xfId="0" applyFont="1" applyBorder="1" applyAlignment="1" applyProtection="1">
      <alignment vertical="center" wrapText="1" shrinkToFit="1"/>
      <protection locked="0"/>
    </xf>
    <xf numFmtId="0" fontId="32" fillId="0" borderId="43" xfId="0" applyFont="1" applyFill="1" applyBorder="1" applyAlignment="1" applyProtection="1">
      <alignment horizontal="right" vertical="center"/>
      <protection locked="0"/>
    </xf>
    <xf numFmtId="0" fontId="32" fillId="0" borderId="43" xfId="0" applyFont="1" applyBorder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vertical="center" shrinkToFit="1"/>
      <protection locked="0"/>
    </xf>
    <xf numFmtId="49" fontId="11" fillId="0" borderId="17" xfId="0" applyNumberFormat="1" applyFont="1" applyFill="1" applyBorder="1" applyAlignment="1" applyProtection="1">
      <alignment horizontal="center" vertical="center"/>
      <protection locked="0"/>
    </xf>
    <xf numFmtId="49" fontId="11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 wrapText="1"/>
      <protection locked="0"/>
    </xf>
    <xf numFmtId="0" fontId="23" fillId="0" borderId="39" xfId="0" applyFont="1" applyFill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Fill="1" applyBorder="1" applyAlignment="1" applyProtection="1">
      <alignment vertical="center"/>
      <protection locked="0"/>
    </xf>
    <xf numFmtId="0" fontId="0" fillId="0" borderId="30" xfId="0" applyFont="1" applyBorder="1" applyAlignment="1" applyProtection="1">
      <alignment vertical="center"/>
      <protection locked="0"/>
    </xf>
    <xf numFmtId="0" fontId="11" fillId="0" borderId="31" xfId="0" applyFont="1" applyFill="1" applyBorder="1" applyAlignment="1" applyProtection="1">
      <alignment vertical="center" shrinkToFit="1"/>
      <protection locked="0"/>
    </xf>
    <xf numFmtId="0" fontId="11" fillId="0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Fill="1" applyBorder="1" applyAlignment="1" applyProtection="1">
      <alignment vertical="center" shrinkToFit="1"/>
      <protection locked="0"/>
    </xf>
    <xf numFmtId="0" fontId="11" fillId="0" borderId="0" xfId="0" applyFont="1" applyFill="1" applyAlignment="1" applyProtection="1">
      <alignment shrinkToFit="1"/>
      <protection locked="0"/>
    </xf>
    <xf numFmtId="0" fontId="20" fillId="0" borderId="0" xfId="0" applyFont="1" applyFill="1" applyAlignment="1" applyProtection="1">
      <alignment vertical="center" shrinkToFit="1"/>
      <protection locked="0"/>
    </xf>
    <xf numFmtId="0" fontId="11" fillId="0" borderId="36" xfId="0" applyFont="1" applyFill="1" applyBorder="1" applyAlignment="1" applyProtection="1">
      <alignment vertical="center" shrinkToFit="1"/>
      <protection locked="0"/>
    </xf>
    <xf numFmtId="0" fontId="11" fillId="0" borderId="35" xfId="0" applyFont="1" applyFill="1" applyBorder="1" applyAlignment="1" applyProtection="1">
      <alignment vertical="center" shrinkToFit="1"/>
      <protection locked="0"/>
    </xf>
    <xf numFmtId="0" fontId="11" fillId="0" borderId="37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firstButton="1" lockText="1"/>
</file>

<file path=xl/ctrlProps/ctrlProp4.xml><?xml version="1.0" encoding="utf-8"?>
<formControlPr xmlns="http://schemas.microsoft.com/office/spreadsheetml/2009/9/main" objectType="Radio" checked="Checked" lockText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12</xdr:row>
          <xdr:rowOff>38100</xdr:rowOff>
        </xdr:from>
        <xdr:to>
          <xdr:col>29</xdr:col>
          <xdr:colOff>57150</xdr:colOff>
          <xdr:row>12</xdr:row>
          <xdr:rowOff>304800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12</xdr:row>
          <xdr:rowOff>38100</xdr:rowOff>
        </xdr:from>
        <xdr:to>
          <xdr:col>36</xdr:col>
          <xdr:colOff>57150</xdr:colOff>
          <xdr:row>12</xdr:row>
          <xdr:rowOff>304800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190500</xdr:colOff>
      <xdr:row>1</xdr:row>
      <xdr:rowOff>320386</xdr:rowOff>
    </xdr:from>
    <xdr:to>
      <xdr:col>41</xdr:col>
      <xdr:colOff>112569</xdr:colOff>
      <xdr:row>3</xdr:row>
      <xdr:rowOff>181841</xdr:rowOff>
    </xdr:to>
    <xdr:sp macro="" textlink="">
      <xdr:nvSpPr>
        <xdr:cNvPr id="4" name="角丸四角形吹き出し 3"/>
        <xdr:cNvSpPr/>
      </xdr:nvSpPr>
      <xdr:spPr bwMode="auto">
        <a:xfrm>
          <a:off x="8753475" y="510886"/>
          <a:ext cx="1160319" cy="490105"/>
        </a:xfrm>
        <a:prstGeom prst="wedgeRoundRectCallout">
          <a:avLst>
            <a:gd name="adj1" fmla="val -88989"/>
            <a:gd name="adj2" fmla="val 607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請求先の部署名を記入</a:t>
          </a:r>
        </a:p>
      </xdr:txBody>
    </xdr:sp>
    <xdr:clientData/>
  </xdr:twoCellAnchor>
  <xdr:twoCellAnchor>
    <xdr:from>
      <xdr:col>0</xdr:col>
      <xdr:colOff>43295</xdr:colOff>
      <xdr:row>0</xdr:row>
      <xdr:rowOff>8659</xdr:rowOff>
    </xdr:from>
    <xdr:to>
      <xdr:col>6</xdr:col>
      <xdr:colOff>8659</xdr:colOff>
      <xdr:row>1</xdr:row>
      <xdr:rowOff>363682</xdr:rowOff>
    </xdr:to>
    <xdr:sp macro="" textlink="">
      <xdr:nvSpPr>
        <xdr:cNvPr id="5" name="正方形/長方形 4"/>
        <xdr:cNvSpPr/>
      </xdr:nvSpPr>
      <xdr:spPr bwMode="auto">
        <a:xfrm>
          <a:off x="43295" y="8659"/>
          <a:ext cx="2613314" cy="545523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インボイス対応版</a:t>
          </a:r>
          <a:r>
            <a: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  <a:r>
            <a: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2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39</xdr:col>
      <xdr:colOff>207817</xdr:colOff>
      <xdr:row>5</xdr:row>
      <xdr:rowOff>86590</xdr:rowOff>
    </xdr:from>
    <xdr:to>
      <xdr:col>41</xdr:col>
      <xdr:colOff>311727</xdr:colOff>
      <xdr:row>7</xdr:row>
      <xdr:rowOff>25977</xdr:rowOff>
    </xdr:to>
    <xdr:sp macro="" textlink="">
      <xdr:nvSpPr>
        <xdr:cNvPr id="6" name="角丸四角形吹き出し 5"/>
        <xdr:cNvSpPr/>
      </xdr:nvSpPr>
      <xdr:spPr bwMode="auto">
        <a:xfrm>
          <a:off x="8770792" y="1410565"/>
          <a:ext cx="1342160" cy="491837"/>
        </a:xfrm>
        <a:prstGeom prst="wedgeRoundRectCallout">
          <a:avLst>
            <a:gd name="adj1" fmla="val -128733"/>
            <a:gd name="adj2" fmla="val -3048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請求者は記入不要</a:t>
          </a:r>
        </a:p>
      </xdr:txBody>
    </xdr:sp>
    <xdr:clientData/>
  </xdr:twoCellAnchor>
  <xdr:twoCellAnchor>
    <xdr:from>
      <xdr:col>12</xdr:col>
      <xdr:colOff>173182</xdr:colOff>
      <xdr:row>9</xdr:row>
      <xdr:rowOff>199159</xdr:rowOff>
    </xdr:from>
    <xdr:to>
      <xdr:col>18</xdr:col>
      <xdr:colOff>34636</xdr:colOff>
      <xdr:row>11</xdr:row>
      <xdr:rowOff>277093</xdr:rowOff>
    </xdr:to>
    <xdr:sp macro="" textlink="">
      <xdr:nvSpPr>
        <xdr:cNvPr id="7" name="角丸四角形吹き出し 6"/>
        <xdr:cNvSpPr/>
      </xdr:nvSpPr>
      <xdr:spPr bwMode="auto">
        <a:xfrm>
          <a:off x="4478482" y="2628034"/>
          <a:ext cx="1118754" cy="706584"/>
        </a:xfrm>
        <a:prstGeom prst="wedgeRoundRectCallout">
          <a:avLst>
            <a:gd name="adj1" fmla="val -28643"/>
            <a:gd name="adj2" fmla="val 1080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押印を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お願いします。</a:t>
          </a:r>
        </a:p>
      </xdr:txBody>
    </xdr:sp>
    <xdr:clientData/>
  </xdr:twoCellAnchor>
  <xdr:twoCellAnchor>
    <xdr:from>
      <xdr:col>0</xdr:col>
      <xdr:colOff>43294</xdr:colOff>
      <xdr:row>10</xdr:row>
      <xdr:rowOff>155863</xdr:rowOff>
    </xdr:from>
    <xdr:to>
      <xdr:col>1</xdr:col>
      <xdr:colOff>199158</xdr:colOff>
      <xdr:row>13</xdr:row>
      <xdr:rowOff>17318</xdr:rowOff>
    </xdr:to>
    <xdr:sp macro="" textlink="">
      <xdr:nvSpPr>
        <xdr:cNvPr id="8" name="角丸四角形吹き出し 7"/>
        <xdr:cNvSpPr/>
      </xdr:nvSpPr>
      <xdr:spPr bwMode="auto">
        <a:xfrm>
          <a:off x="43294" y="2899063"/>
          <a:ext cx="1346489" cy="804430"/>
        </a:xfrm>
        <a:prstGeom prst="wedgeRoundRectCallout">
          <a:avLst>
            <a:gd name="adj1" fmla="val 98831"/>
            <a:gd name="adj2" fmla="val -8158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登録事業者の方は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入力して下さい。</a:t>
          </a:r>
        </a:p>
      </xdr:txBody>
    </xdr:sp>
    <xdr:clientData/>
  </xdr:twoCellAnchor>
  <xdr:twoCellAnchor>
    <xdr:from>
      <xdr:col>19</xdr:col>
      <xdr:colOff>43296</xdr:colOff>
      <xdr:row>15</xdr:row>
      <xdr:rowOff>43295</xdr:rowOff>
    </xdr:from>
    <xdr:to>
      <xdr:col>30</xdr:col>
      <xdr:colOff>95250</xdr:colOff>
      <xdr:row>16</xdr:row>
      <xdr:rowOff>95249</xdr:rowOff>
    </xdr:to>
    <xdr:sp macro="" textlink="">
      <xdr:nvSpPr>
        <xdr:cNvPr id="9" name="角丸四角形吹き出し 8"/>
        <xdr:cNvSpPr/>
      </xdr:nvSpPr>
      <xdr:spPr bwMode="auto">
        <a:xfrm>
          <a:off x="5748771" y="4358120"/>
          <a:ext cx="1623579" cy="366279"/>
        </a:xfrm>
        <a:prstGeom prst="wedgeRoundRectCallout">
          <a:avLst>
            <a:gd name="adj1" fmla="val -94347"/>
            <a:gd name="adj2" fmla="val -10210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責任者及び担当者名を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記入又は押印（現行、任意）</a:t>
          </a:r>
        </a:p>
      </xdr:txBody>
    </xdr:sp>
    <xdr:clientData/>
  </xdr:twoCellAnchor>
  <xdr:twoCellAnchor>
    <xdr:from>
      <xdr:col>38</xdr:col>
      <xdr:colOff>34635</xdr:colOff>
      <xdr:row>14</xdr:row>
      <xdr:rowOff>51954</xdr:rowOff>
    </xdr:from>
    <xdr:to>
      <xdr:col>40</xdr:col>
      <xdr:colOff>623454</xdr:colOff>
      <xdr:row>18</xdr:row>
      <xdr:rowOff>60613</xdr:rowOff>
    </xdr:to>
    <xdr:sp macro="" textlink="">
      <xdr:nvSpPr>
        <xdr:cNvPr id="10" name="角丸四角形吹き出し 9"/>
        <xdr:cNvSpPr/>
      </xdr:nvSpPr>
      <xdr:spPr bwMode="auto">
        <a:xfrm>
          <a:off x="8454735" y="4052454"/>
          <a:ext cx="1160319" cy="1037359"/>
        </a:xfrm>
        <a:prstGeom prst="wedgeRoundRectCallout">
          <a:avLst>
            <a:gd name="adj1" fmla="val -108248"/>
            <a:gd name="adj2" fmla="val 3605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リストから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外税または内税を選択して下さい。</a:t>
          </a:r>
        </a:p>
      </xdr:txBody>
    </xdr:sp>
    <xdr:clientData/>
  </xdr:twoCellAnchor>
  <xdr:twoCellAnchor>
    <xdr:from>
      <xdr:col>39</xdr:col>
      <xdr:colOff>294408</xdr:colOff>
      <xdr:row>18</xdr:row>
      <xdr:rowOff>164521</xdr:rowOff>
    </xdr:from>
    <xdr:to>
      <xdr:col>41</xdr:col>
      <xdr:colOff>34637</xdr:colOff>
      <xdr:row>21</xdr:row>
      <xdr:rowOff>181841</xdr:rowOff>
    </xdr:to>
    <xdr:sp macro="" textlink="">
      <xdr:nvSpPr>
        <xdr:cNvPr id="11" name="角丸四角形吹き出し 10"/>
        <xdr:cNvSpPr/>
      </xdr:nvSpPr>
      <xdr:spPr bwMode="auto">
        <a:xfrm>
          <a:off x="8857383" y="5193721"/>
          <a:ext cx="978479" cy="931720"/>
        </a:xfrm>
        <a:prstGeom prst="wedgeRoundRectCallout">
          <a:avLst>
            <a:gd name="adj1" fmla="val -114300"/>
            <a:gd name="adj2" fmla="val 256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納品日、事業完了日を入力して下さい。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60613</xdr:colOff>
      <xdr:row>26</xdr:row>
      <xdr:rowOff>112569</xdr:rowOff>
    </xdr:from>
    <xdr:to>
      <xdr:col>15</xdr:col>
      <xdr:colOff>25978</xdr:colOff>
      <xdr:row>29</xdr:row>
      <xdr:rowOff>77932</xdr:rowOff>
    </xdr:to>
    <xdr:sp macro="" textlink="">
      <xdr:nvSpPr>
        <xdr:cNvPr id="12" name="角丸四角形吹き出し 11"/>
        <xdr:cNvSpPr/>
      </xdr:nvSpPr>
      <xdr:spPr bwMode="auto">
        <a:xfrm>
          <a:off x="3813463" y="7580169"/>
          <a:ext cx="1346490" cy="879763"/>
        </a:xfrm>
        <a:prstGeom prst="wedgeRoundRectCallout">
          <a:avLst>
            <a:gd name="adj1" fmla="val -3092"/>
            <a:gd name="adj2" fmla="val -126291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軽減税率区分を入力して下さい。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リスト表示されます。</a:t>
          </a:r>
        </a:p>
      </xdr:txBody>
    </xdr:sp>
    <xdr:clientData/>
  </xdr:twoCellAnchor>
  <xdr:twoCellAnchor>
    <xdr:from>
      <xdr:col>0</xdr:col>
      <xdr:colOff>34636</xdr:colOff>
      <xdr:row>32</xdr:row>
      <xdr:rowOff>190500</xdr:rowOff>
    </xdr:from>
    <xdr:to>
      <xdr:col>1</xdr:col>
      <xdr:colOff>190500</xdr:colOff>
      <xdr:row>38</xdr:row>
      <xdr:rowOff>38100</xdr:rowOff>
    </xdr:to>
    <xdr:sp macro="" textlink="">
      <xdr:nvSpPr>
        <xdr:cNvPr id="13" name="角丸四角形吹き出し 12"/>
        <xdr:cNvSpPr/>
      </xdr:nvSpPr>
      <xdr:spPr bwMode="auto">
        <a:xfrm>
          <a:off x="34636" y="9486900"/>
          <a:ext cx="1346489" cy="1676400"/>
        </a:xfrm>
        <a:prstGeom prst="wedgeRoundRectCallout">
          <a:avLst>
            <a:gd name="adj1" fmla="val 103697"/>
            <a:gd name="adj2" fmla="val 2339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（重要）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「消費税及び地方消費税」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「合計」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「適用税率内訳」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欄は</a:t>
          </a:r>
          <a:r>
            <a:rPr kumimoji="1" lang="ja-JP" altLang="en-US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計算式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が入力されてます。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/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消費税額の端数処理は、切り捨てとしています。</a:t>
          </a:r>
        </a:p>
      </xdr:txBody>
    </xdr:sp>
    <xdr:clientData/>
  </xdr:twoCellAnchor>
  <xdr:twoCellAnchor>
    <xdr:from>
      <xdr:col>9</xdr:col>
      <xdr:colOff>268431</xdr:colOff>
      <xdr:row>31</xdr:row>
      <xdr:rowOff>0</xdr:rowOff>
    </xdr:from>
    <xdr:to>
      <xdr:col>27</xdr:col>
      <xdr:colOff>138545</xdr:colOff>
      <xdr:row>35</xdr:row>
      <xdr:rowOff>225136</xdr:rowOff>
    </xdr:to>
    <xdr:sp macro="" textlink="">
      <xdr:nvSpPr>
        <xdr:cNvPr id="14" name="角丸四角形 13"/>
        <xdr:cNvSpPr/>
      </xdr:nvSpPr>
      <xdr:spPr bwMode="auto">
        <a:xfrm>
          <a:off x="3745056" y="8991600"/>
          <a:ext cx="3241964" cy="144433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表示中の金額及び品名等の内容は、記載例としてランダムに入力しておりますが、実際の作成にあたっては、請求内容にご注意願います。</a:t>
          </a:r>
        </a:p>
      </xdr:txBody>
    </xdr:sp>
    <xdr:clientData/>
  </xdr:twoCellAnchor>
  <xdr:twoCellAnchor>
    <xdr:from>
      <xdr:col>0</xdr:col>
      <xdr:colOff>0</xdr:colOff>
      <xdr:row>2</xdr:row>
      <xdr:rowOff>77933</xdr:rowOff>
    </xdr:from>
    <xdr:to>
      <xdr:col>1</xdr:col>
      <xdr:colOff>155864</xdr:colOff>
      <xdr:row>7</xdr:row>
      <xdr:rowOff>95250</xdr:rowOff>
    </xdr:to>
    <xdr:sp macro="" textlink="">
      <xdr:nvSpPr>
        <xdr:cNvPr id="15" name="角丸四角形吹き出し 14"/>
        <xdr:cNvSpPr/>
      </xdr:nvSpPr>
      <xdr:spPr bwMode="auto">
        <a:xfrm>
          <a:off x="0" y="649433"/>
          <a:ext cx="1346489" cy="1322242"/>
        </a:xfrm>
        <a:prstGeom prst="wedgeRoundRectCallout">
          <a:avLst>
            <a:gd name="adj1" fmla="val 90498"/>
            <a:gd name="adj2" fmla="val 123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請求額を入力して下さい。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訂正（修正液、訂正印、書直し等）の跡がある場合、無効です。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下段の合計金額と一致します。</a:t>
          </a:r>
        </a:p>
      </xdr:txBody>
    </xdr:sp>
    <xdr:clientData/>
  </xdr:twoCellAnchor>
  <xdr:twoCellAnchor>
    <xdr:from>
      <xdr:col>0</xdr:col>
      <xdr:colOff>1143000</xdr:colOff>
      <xdr:row>7</xdr:row>
      <xdr:rowOff>51954</xdr:rowOff>
    </xdr:from>
    <xdr:to>
      <xdr:col>5</xdr:col>
      <xdr:colOff>259773</xdr:colOff>
      <xdr:row>9</xdr:row>
      <xdr:rowOff>17318</xdr:rowOff>
    </xdr:to>
    <xdr:sp macro="" textlink="">
      <xdr:nvSpPr>
        <xdr:cNvPr id="16" name="角丸四角形吹き出し 15"/>
        <xdr:cNvSpPr/>
      </xdr:nvSpPr>
      <xdr:spPr bwMode="auto">
        <a:xfrm>
          <a:off x="1143000" y="1928379"/>
          <a:ext cx="1488498" cy="517814"/>
        </a:xfrm>
        <a:prstGeom prst="wedgeRoundRectCallout">
          <a:avLst>
            <a:gd name="adj1" fmla="val 81231"/>
            <a:gd name="adj2" fmla="val 17157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原則、請求年月日は記入して提出願います。</a:t>
          </a:r>
        </a:p>
      </xdr:txBody>
    </xdr:sp>
    <xdr:clientData/>
  </xdr:twoCellAnchor>
  <xdr:twoCellAnchor>
    <xdr:from>
      <xdr:col>1</xdr:col>
      <xdr:colOff>294410</xdr:colOff>
      <xdr:row>28</xdr:row>
      <xdr:rowOff>77932</xdr:rowOff>
    </xdr:from>
    <xdr:to>
      <xdr:col>9</xdr:col>
      <xdr:colOff>164522</xdr:colOff>
      <xdr:row>31</xdr:row>
      <xdr:rowOff>95250</xdr:rowOff>
    </xdr:to>
    <xdr:sp macro="" textlink="">
      <xdr:nvSpPr>
        <xdr:cNvPr id="17" name="角丸四角形 16"/>
        <xdr:cNvSpPr/>
      </xdr:nvSpPr>
      <xdr:spPr bwMode="auto">
        <a:xfrm>
          <a:off x="1485035" y="8155132"/>
          <a:ext cx="2156112" cy="93171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0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品名等が多く内訳欄が不足する場合は、（別紙）請求内訳 用紙をご利用下さい。</a:t>
          </a:r>
          <a:endParaRPr kumimoji="1" lang="en-US" altLang="ja-JP" sz="1000" baseline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（別途、記載例を参照願います。）</a:t>
          </a:r>
        </a:p>
      </xdr:txBody>
    </xdr:sp>
    <xdr:clientData/>
  </xdr:twoCellAnchor>
  <xdr:twoCellAnchor>
    <xdr:from>
      <xdr:col>20</xdr:col>
      <xdr:colOff>8658</xdr:colOff>
      <xdr:row>26</xdr:row>
      <xdr:rowOff>147206</xdr:rowOff>
    </xdr:from>
    <xdr:to>
      <xdr:col>30</xdr:col>
      <xdr:colOff>95250</xdr:colOff>
      <xdr:row>29</xdr:row>
      <xdr:rowOff>112569</xdr:rowOff>
    </xdr:to>
    <xdr:sp macro="" textlink="">
      <xdr:nvSpPr>
        <xdr:cNvPr id="18" name="角丸四角形吹き出し 17"/>
        <xdr:cNvSpPr/>
      </xdr:nvSpPr>
      <xdr:spPr bwMode="auto">
        <a:xfrm>
          <a:off x="5857008" y="7614806"/>
          <a:ext cx="1515342" cy="879763"/>
        </a:xfrm>
        <a:prstGeom prst="wedgeRoundRectCallout">
          <a:avLst>
            <a:gd name="adj1" fmla="val -28823"/>
            <a:gd name="adj2" fmla="val -126291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税表示区分を内税（税込）として選択した場合、</a:t>
          </a:r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税込単価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を入力して下さい。</a:t>
          </a:r>
        </a:p>
      </xdr:txBody>
    </xdr:sp>
    <xdr:clientData/>
  </xdr:twoCellAnchor>
  <xdr:twoCellAnchor>
    <xdr:from>
      <xdr:col>35</xdr:col>
      <xdr:colOff>43296</xdr:colOff>
      <xdr:row>33</xdr:row>
      <xdr:rowOff>233796</xdr:rowOff>
    </xdr:from>
    <xdr:to>
      <xdr:col>40</xdr:col>
      <xdr:colOff>666751</xdr:colOff>
      <xdr:row>38</xdr:row>
      <xdr:rowOff>17318</xdr:rowOff>
    </xdr:to>
    <xdr:sp macro="" textlink="">
      <xdr:nvSpPr>
        <xdr:cNvPr id="19" name="角丸四角形吹き出し 18"/>
        <xdr:cNvSpPr/>
      </xdr:nvSpPr>
      <xdr:spPr bwMode="auto">
        <a:xfrm>
          <a:off x="8034771" y="9834996"/>
          <a:ext cx="1623580" cy="1307522"/>
        </a:xfrm>
        <a:prstGeom prst="wedgeRoundRectCallout">
          <a:avLst>
            <a:gd name="adj1" fmla="val -72658"/>
            <a:gd name="adj2" fmla="val 2515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anchorCtr="1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外税の場合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合計＝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/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内訳計＋左記消費税額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内税の場合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/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内訳計＝合計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/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うち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、左記消費税額</a:t>
          </a:r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38</xdr:col>
      <xdr:colOff>38100</xdr:colOff>
      <xdr:row>12</xdr:row>
      <xdr:rowOff>47625</xdr:rowOff>
    </xdr:from>
    <xdr:to>
      <xdr:col>40</xdr:col>
      <xdr:colOff>626919</xdr:colOff>
      <xdr:row>14</xdr:row>
      <xdr:rowOff>866</xdr:rowOff>
    </xdr:to>
    <xdr:sp macro="" textlink="">
      <xdr:nvSpPr>
        <xdr:cNvPr id="21" name="角丸四角形吹き出し 20"/>
        <xdr:cNvSpPr/>
      </xdr:nvSpPr>
      <xdr:spPr bwMode="auto">
        <a:xfrm>
          <a:off x="8458200" y="3419475"/>
          <a:ext cx="1160319" cy="581891"/>
        </a:xfrm>
        <a:prstGeom prst="wedgeRoundRectCallout">
          <a:avLst>
            <a:gd name="adj1" fmla="val -98019"/>
            <a:gd name="adj2" fmla="val 8989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請求者が管理する記号番号等です。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（入力は任意）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12</xdr:row>
          <xdr:rowOff>38100</xdr:rowOff>
        </xdr:from>
        <xdr:to>
          <xdr:col>29</xdr:col>
          <xdr:colOff>57150</xdr:colOff>
          <xdr:row>12</xdr:row>
          <xdr:rowOff>304800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12</xdr:row>
          <xdr:rowOff>38100</xdr:rowOff>
        </xdr:from>
        <xdr:to>
          <xdr:col>36</xdr:col>
          <xdr:colOff>57150</xdr:colOff>
          <xdr:row>12</xdr:row>
          <xdr:rowOff>304800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190500</xdr:colOff>
      <xdr:row>1</xdr:row>
      <xdr:rowOff>320386</xdr:rowOff>
    </xdr:from>
    <xdr:to>
      <xdr:col>41</xdr:col>
      <xdr:colOff>112569</xdr:colOff>
      <xdr:row>3</xdr:row>
      <xdr:rowOff>181841</xdr:rowOff>
    </xdr:to>
    <xdr:sp macro="" textlink="">
      <xdr:nvSpPr>
        <xdr:cNvPr id="4" name="角丸四角形吹き出し 3"/>
        <xdr:cNvSpPr/>
      </xdr:nvSpPr>
      <xdr:spPr bwMode="auto">
        <a:xfrm>
          <a:off x="8753475" y="510886"/>
          <a:ext cx="1160319" cy="490105"/>
        </a:xfrm>
        <a:prstGeom prst="wedgeRoundRectCallout">
          <a:avLst>
            <a:gd name="adj1" fmla="val -88989"/>
            <a:gd name="adj2" fmla="val 607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請求先の部署名を記入</a:t>
          </a:r>
        </a:p>
      </xdr:txBody>
    </xdr:sp>
    <xdr:clientData/>
  </xdr:twoCellAnchor>
  <xdr:twoCellAnchor>
    <xdr:from>
      <xdr:col>0</xdr:col>
      <xdr:colOff>43295</xdr:colOff>
      <xdr:row>0</xdr:row>
      <xdr:rowOff>8659</xdr:rowOff>
    </xdr:from>
    <xdr:to>
      <xdr:col>6</xdr:col>
      <xdr:colOff>8659</xdr:colOff>
      <xdr:row>1</xdr:row>
      <xdr:rowOff>363682</xdr:rowOff>
    </xdr:to>
    <xdr:sp macro="" textlink="">
      <xdr:nvSpPr>
        <xdr:cNvPr id="5" name="正方形/長方形 4"/>
        <xdr:cNvSpPr/>
      </xdr:nvSpPr>
      <xdr:spPr bwMode="auto">
        <a:xfrm>
          <a:off x="43295" y="8659"/>
          <a:ext cx="2613314" cy="545523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インボイス対応版</a:t>
          </a:r>
          <a:r>
            <a: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  <a:r>
            <a: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2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39</xdr:col>
      <xdr:colOff>207817</xdr:colOff>
      <xdr:row>5</xdr:row>
      <xdr:rowOff>86590</xdr:rowOff>
    </xdr:from>
    <xdr:to>
      <xdr:col>41</xdr:col>
      <xdr:colOff>311727</xdr:colOff>
      <xdr:row>7</xdr:row>
      <xdr:rowOff>25977</xdr:rowOff>
    </xdr:to>
    <xdr:sp macro="" textlink="">
      <xdr:nvSpPr>
        <xdr:cNvPr id="6" name="角丸四角形吹き出し 5"/>
        <xdr:cNvSpPr/>
      </xdr:nvSpPr>
      <xdr:spPr bwMode="auto">
        <a:xfrm>
          <a:off x="8770792" y="1410565"/>
          <a:ext cx="1342160" cy="491837"/>
        </a:xfrm>
        <a:prstGeom prst="wedgeRoundRectCallout">
          <a:avLst>
            <a:gd name="adj1" fmla="val -128733"/>
            <a:gd name="adj2" fmla="val -3048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請求者は記入不要</a:t>
          </a:r>
        </a:p>
      </xdr:txBody>
    </xdr:sp>
    <xdr:clientData/>
  </xdr:twoCellAnchor>
  <xdr:twoCellAnchor>
    <xdr:from>
      <xdr:col>12</xdr:col>
      <xdr:colOff>173182</xdr:colOff>
      <xdr:row>9</xdr:row>
      <xdr:rowOff>199159</xdr:rowOff>
    </xdr:from>
    <xdr:to>
      <xdr:col>18</xdr:col>
      <xdr:colOff>34636</xdr:colOff>
      <xdr:row>11</xdr:row>
      <xdr:rowOff>277093</xdr:rowOff>
    </xdr:to>
    <xdr:sp macro="" textlink="">
      <xdr:nvSpPr>
        <xdr:cNvPr id="7" name="角丸四角形吹き出し 6"/>
        <xdr:cNvSpPr/>
      </xdr:nvSpPr>
      <xdr:spPr bwMode="auto">
        <a:xfrm>
          <a:off x="4478482" y="2628034"/>
          <a:ext cx="1118754" cy="706584"/>
        </a:xfrm>
        <a:prstGeom prst="wedgeRoundRectCallout">
          <a:avLst>
            <a:gd name="adj1" fmla="val -28643"/>
            <a:gd name="adj2" fmla="val 1080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押印を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お願いします。</a:t>
          </a:r>
        </a:p>
      </xdr:txBody>
    </xdr:sp>
    <xdr:clientData/>
  </xdr:twoCellAnchor>
  <xdr:twoCellAnchor>
    <xdr:from>
      <xdr:col>0</xdr:col>
      <xdr:colOff>43294</xdr:colOff>
      <xdr:row>10</xdr:row>
      <xdr:rowOff>155863</xdr:rowOff>
    </xdr:from>
    <xdr:to>
      <xdr:col>1</xdr:col>
      <xdr:colOff>199158</xdr:colOff>
      <xdr:row>13</xdr:row>
      <xdr:rowOff>17318</xdr:rowOff>
    </xdr:to>
    <xdr:sp macro="" textlink="">
      <xdr:nvSpPr>
        <xdr:cNvPr id="8" name="角丸四角形吹き出し 7"/>
        <xdr:cNvSpPr/>
      </xdr:nvSpPr>
      <xdr:spPr bwMode="auto">
        <a:xfrm>
          <a:off x="43294" y="2899063"/>
          <a:ext cx="1346489" cy="804430"/>
        </a:xfrm>
        <a:prstGeom prst="wedgeRoundRectCallout">
          <a:avLst>
            <a:gd name="adj1" fmla="val 98831"/>
            <a:gd name="adj2" fmla="val -8158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登録事業者の方は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入力して下さい。</a:t>
          </a:r>
        </a:p>
      </xdr:txBody>
    </xdr:sp>
    <xdr:clientData/>
  </xdr:twoCellAnchor>
  <xdr:twoCellAnchor>
    <xdr:from>
      <xdr:col>0</xdr:col>
      <xdr:colOff>0</xdr:colOff>
      <xdr:row>2</xdr:row>
      <xdr:rowOff>77933</xdr:rowOff>
    </xdr:from>
    <xdr:to>
      <xdr:col>1</xdr:col>
      <xdr:colOff>155864</xdr:colOff>
      <xdr:row>7</xdr:row>
      <xdr:rowOff>95250</xdr:rowOff>
    </xdr:to>
    <xdr:sp macro="" textlink="">
      <xdr:nvSpPr>
        <xdr:cNvPr id="9" name="角丸四角形吹き出し 8"/>
        <xdr:cNvSpPr/>
      </xdr:nvSpPr>
      <xdr:spPr bwMode="auto">
        <a:xfrm>
          <a:off x="0" y="649433"/>
          <a:ext cx="1346489" cy="1322242"/>
        </a:xfrm>
        <a:prstGeom prst="wedgeRoundRectCallout">
          <a:avLst>
            <a:gd name="adj1" fmla="val 90498"/>
            <a:gd name="adj2" fmla="val 123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請求額を入力して下さい。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訂正（修正液、訂正印、書直し等）の跡がある場合、無効です。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下段の合計金額と一致します。</a:t>
          </a:r>
        </a:p>
      </xdr:txBody>
    </xdr:sp>
    <xdr:clientData/>
  </xdr:twoCellAnchor>
  <xdr:twoCellAnchor>
    <xdr:from>
      <xdr:col>19</xdr:col>
      <xdr:colOff>43296</xdr:colOff>
      <xdr:row>15</xdr:row>
      <xdr:rowOff>43295</xdr:rowOff>
    </xdr:from>
    <xdr:to>
      <xdr:col>30</xdr:col>
      <xdr:colOff>95250</xdr:colOff>
      <xdr:row>16</xdr:row>
      <xdr:rowOff>95249</xdr:rowOff>
    </xdr:to>
    <xdr:sp macro="" textlink="">
      <xdr:nvSpPr>
        <xdr:cNvPr id="10" name="角丸四角形吹き出し 9"/>
        <xdr:cNvSpPr/>
      </xdr:nvSpPr>
      <xdr:spPr bwMode="auto">
        <a:xfrm>
          <a:off x="5748771" y="4358120"/>
          <a:ext cx="1623579" cy="366279"/>
        </a:xfrm>
        <a:prstGeom prst="wedgeRoundRectCallout">
          <a:avLst>
            <a:gd name="adj1" fmla="val -94347"/>
            <a:gd name="adj2" fmla="val -10210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責任者及び担当者名を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記入又は押印（現行、任意）</a:t>
          </a:r>
        </a:p>
      </xdr:txBody>
    </xdr:sp>
    <xdr:clientData/>
  </xdr:twoCellAnchor>
  <xdr:twoCellAnchor>
    <xdr:from>
      <xdr:col>38</xdr:col>
      <xdr:colOff>34635</xdr:colOff>
      <xdr:row>14</xdr:row>
      <xdr:rowOff>51954</xdr:rowOff>
    </xdr:from>
    <xdr:to>
      <xdr:col>40</xdr:col>
      <xdr:colOff>623454</xdr:colOff>
      <xdr:row>18</xdr:row>
      <xdr:rowOff>60613</xdr:rowOff>
    </xdr:to>
    <xdr:sp macro="" textlink="">
      <xdr:nvSpPr>
        <xdr:cNvPr id="11" name="角丸四角形吹き出し 10"/>
        <xdr:cNvSpPr/>
      </xdr:nvSpPr>
      <xdr:spPr bwMode="auto">
        <a:xfrm>
          <a:off x="8454735" y="4052454"/>
          <a:ext cx="1160319" cy="1037359"/>
        </a:xfrm>
        <a:prstGeom prst="wedgeRoundRectCallout">
          <a:avLst>
            <a:gd name="adj1" fmla="val -108248"/>
            <a:gd name="adj2" fmla="val 3605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リストから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外税または内税を選択して下さい。</a:t>
          </a:r>
        </a:p>
      </xdr:txBody>
    </xdr:sp>
    <xdr:clientData/>
  </xdr:twoCellAnchor>
  <xdr:twoCellAnchor>
    <xdr:from>
      <xdr:col>39</xdr:col>
      <xdr:colOff>294408</xdr:colOff>
      <xdr:row>18</xdr:row>
      <xdr:rowOff>164521</xdr:rowOff>
    </xdr:from>
    <xdr:to>
      <xdr:col>41</xdr:col>
      <xdr:colOff>34637</xdr:colOff>
      <xdr:row>21</xdr:row>
      <xdr:rowOff>181841</xdr:rowOff>
    </xdr:to>
    <xdr:sp macro="" textlink="">
      <xdr:nvSpPr>
        <xdr:cNvPr id="12" name="角丸四角形吹き出し 11"/>
        <xdr:cNvSpPr/>
      </xdr:nvSpPr>
      <xdr:spPr bwMode="auto">
        <a:xfrm>
          <a:off x="8857383" y="5193721"/>
          <a:ext cx="978479" cy="931720"/>
        </a:xfrm>
        <a:prstGeom prst="wedgeRoundRectCallout">
          <a:avLst>
            <a:gd name="adj1" fmla="val -114300"/>
            <a:gd name="adj2" fmla="val 256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納品日、事業完了日を入力して下さい。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151534</xdr:colOff>
      <xdr:row>25</xdr:row>
      <xdr:rowOff>297007</xdr:rowOff>
    </xdr:from>
    <xdr:to>
      <xdr:col>15</xdr:col>
      <xdr:colOff>116898</xdr:colOff>
      <xdr:row>28</xdr:row>
      <xdr:rowOff>262371</xdr:rowOff>
    </xdr:to>
    <xdr:sp macro="" textlink="">
      <xdr:nvSpPr>
        <xdr:cNvPr id="13" name="角丸四角形吹き出し 12"/>
        <xdr:cNvSpPr/>
      </xdr:nvSpPr>
      <xdr:spPr bwMode="auto">
        <a:xfrm>
          <a:off x="3904384" y="7459807"/>
          <a:ext cx="1346489" cy="879764"/>
        </a:xfrm>
        <a:prstGeom prst="wedgeRoundRectCallout">
          <a:avLst>
            <a:gd name="adj1" fmla="val -8936"/>
            <a:gd name="adj2" fmla="val -17910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軽減税率区分を入力して下さい。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リスト表示されます。</a:t>
          </a:r>
        </a:p>
      </xdr:txBody>
    </xdr:sp>
    <xdr:clientData/>
  </xdr:twoCellAnchor>
  <xdr:twoCellAnchor>
    <xdr:from>
      <xdr:col>0</xdr:col>
      <xdr:colOff>1143000</xdr:colOff>
      <xdr:row>7</xdr:row>
      <xdr:rowOff>51954</xdr:rowOff>
    </xdr:from>
    <xdr:to>
      <xdr:col>5</xdr:col>
      <xdr:colOff>259773</xdr:colOff>
      <xdr:row>9</xdr:row>
      <xdr:rowOff>17318</xdr:rowOff>
    </xdr:to>
    <xdr:sp macro="" textlink="">
      <xdr:nvSpPr>
        <xdr:cNvPr id="14" name="角丸四角形吹き出し 13"/>
        <xdr:cNvSpPr/>
      </xdr:nvSpPr>
      <xdr:spPr bwMode="auto">
        <a:xfrm>
          <a:off x="1143000" y="1928379"/>
          <a:ext cx="1488498" cy="517814"/>
        </a:xfrm>
        <a:prstGeom prst="wedgeRoundRectCallout">
          <a:avLst>
            <a:gd name="adj1" fmla="val 81231"/>
            <a:gd name="adj2" fmla="val 17157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原則、請求年月日は記入して提出願います。</a:t>
          </a:r>
        </a:p>
      </xdr:txBody>
    </xdr:sp>
    <xdr:clientData/>
  </xdr:twoCellAnchor>
  <xdr:twoCellAnchor>
    <xdr:from>
      <xdr:col>15</xdr:col>
      <xdr:colOff>34636</xdr:colOff>
      <xdr:row>30</xdr:row>
      <xdr:rowOff>259772</xdr:rowOff>
    </xdr:from>
    <xdr:to>
      <xdr:col>37</xdr:col>
      <xdr:colOff>147204</xdr:colOff>
      <xdr:row>35</xdr:row>
      <xdr:rowOff>181840</xdr:rowOff>
    </xdr:to>
    <xdr:sp macro="" textlink="">
      <xdr:nvSpPr>
        <xdr:cNvPr id="15" name="角丸四角形 14"/>
        <xdr:cNvSpPr/>
      </xdr:nvSpPr>
      <xdr:spPr bwMode="auto">
        <a:xfrm>
          <a:off x="5168611" y="8946572"/>
          <a:ext cx="3255818" cy="144606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20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（別紙）請求内訳 用紙を使用した場合</a:t>
          </a:r>
          <a:r>
            <a:rPr kumimoji="1" lang="ja-JP" altLang="en-US" sz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は、当様式の</a:t>
          </a:r>
          <a:r>
            <a:rPr kumimoji="1" lang="ja-JP" altLang="en-US" sz="1200" u="sng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内訳欄は上記</a:t>
          </a:r>
          <a:r>
            <a:rPr kumimoji="1" lang="ja-JP" altLang="en-US" sz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の様に入力願います。</a:t>
          </a:r>
        </a:p>
      </xdr:txBody>
    </xdr:sp>
    <xdr:clientData/>
  </xdr:twoCellAnchor>
  <xdr:twoCellAnchor>
    <xdr:from>
      <xdr:col>7</xdr:col>
      <xdr:colOff>268431</xdr:colOff>
      <xdr:row>0</xdr:row>
      <xdr:rowOff>43296</xdr:rowOff>
    </xdr:from>
    <xdr:to>
      <xdr:col>28</xdr:col>
      <xdr:colOff>8659</xdr:colOff>
      <xdr:row>3</xdr:row>
      <xdr:rowOff>95250</xdr:rowOff>
    </xdr:to>
    <xdr:sp macro="" textlink="">
      <xdr:nvSpPr>
        <xdr:cNvPr id="16" name="楕円 15"/>
        <xdr:cNvSpPr/>
      </xdr:nvSpPr>
      <xdr:spPr bwMode="auto">
        <a:xfrm>
          <a:off x="3192606" y="43296"/>
          <a:ext cx="3807403" cy="871104"/>
        </a:xfrm>
        <a:prstGeom prst="ellipse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（別紙）請求内訳</a:t>
          </a:r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を使用する場合</a:t>
          </a:r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の</a:t>
          </a:r>
          <a:r>
            <a:rPr kumimoji="1" lang="ja-JP" altLang="en-US" sz="14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請求書様式</a:t>
          </a:r>
          <a:r>
            <a:rPr kumimoji="1" lang="en-US" altLang="ja-JP" sz="14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4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記載例</a:t>
          </a:r>
          <a:r>
            <a:rPr kumimoji="1" lang="en-US" altLang="ja-JP" sz="14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4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181841</xdr:colOff>
      <xdr:row>30</xdr:row>
      <xdr:rowOff>268431</xdr:rowOff>
    </xdr:from>
    <xdr:to>
      <xdr:col>14</xdr:col>
      <xdr:colOff>155864</xdr:colOff>
      <xdr:row>35</xdr:row>
      <xdr:rowOff>190499</xdr:rowOff>
    </xdr:to>
    <xdr:sp macro="" textlink="">
      <xdr:nvSpPr>
        <xdr:cNvPr id="18" name="角丸四角形 17"/>
        <xdr:cNvSpPr/>
      </xdr:nvSpPr>
      <xdr:spPr bwMode="auto">
        <a:xfrm>
          <a:off x="1724891" y="8955231"/>
          <a:ext cx="3288723" cy="144606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表示中の金額及び品名等の内容は、記載例としてランダムに入力しておりますが、実際の作成にあたっては、請求内容にご注意願います。</a:t>
          </a:r>
        </a:p>
      </xdr:txBody>
    </xdr:sp>
    <xdr:clientData/>
  </xdr:twoCellAnchor>
  <xdr:twoCellAnchor>
    <xdr:from>
      <xdr:col>35</xdr:col>
      <xdr:colOff>43296</xdr:colOff>
      <xdr:row>33</xdr:row>
      <xdr:rowOff>233796</xdr:rowOff>
    </xdr:from>
    <xdr:to>
      <xdr:col>40</xdr:col>
      <xdr:colOff>666751</xdr:colOff>
      <xdr:row>38</xdr:row>
      <xdr:rowOff>17318</xdr:rowOff>
    </xdr:to>
    <xdr:sp macro="" textlink="">
      <xdr:nvSpPr>
        <xdr:cNvPr id="19" name="角丸四角形吹き出し 18"/>
        <xdr:cNvSpPr/>
      </xdr:nvSpPr>
      <xdr:spPr bwMode="auto">
        <a:xfrm>
          <a:off x="8034771" y="9834996"/>
          <a:ext cx="1623580" cy="1307522"/>
        </a:xfrm>
        <a:prstGeom prst="wedgeRoundRectCallout">
          <a:avLst>
            <a:gd name="adj1" fmla="val -72658"/>
            <a:gd name="adj2" fmla="val 2515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anchorCtr="1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外税の場合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合計＝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/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内訳計＋左記消費税額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内税の場合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/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内訳計＝合計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/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うち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、左記消費税額</a:t>
          </a:r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34636</xdr:colOff>
      <xdr:row>32</xdr:row>
      <xdr:rowOff>190500</xdr:rowOff>
    </xdr:from>
    <xdr:to>
      <xdr:col>1</xdr:col>
      <xdr:colOff>190500</xdr:colOff>
      <xdr:row>38</xdr:row>
      <xdr:rowOff>38100</xdr:rowOff>
    </xdr:to>
    <xdr:sp macro="" textlink="">
      <xdr:nvSpPr>
        <xdr:cNvPr id="20" name="角丸四角形吹き出し 19"/>
        <xdr:cNvSpPr/>
      </xdr:nvSpPr>
      <xdr:spPr bwMode="auto">
        <a:xfrm>
          <a:off x="34636" y="9486900"/>
          <a:ext cx="1346489" cy="1676400"/>
        </a:xfrm>
        <a:prstGeom prst="wedgeRoundRectCallout">
          <a:avLst>
            <a:gd name="adj1" fmla="val 78231"/>
            <a:gd name="adj2" fmla="val 2339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（重要）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「消費税及び地方消費税」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「合計」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「適用税率内訳」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欄は</a:t>
          </a:r>
          <a:r>
            <a:rPr kumimoji="1" lang="ja-JP" altLang="en-US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計算式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が入力されてます。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/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消費税額の端数処理は、切り捨てとしています。</a:t>
          </a:r>
        </a:p>
      </xdr:txBody>
    </xdr:sp>
    <xdr:clientData/>
  </xdr:twoCellAnchor>
  <xdr:twoCellAnchor>
    <xdr:from>
      <xdr:col>38</xdr:col>
      <xdr:colOff>38100</xdr:colOff>
      <xdr:row>12</xdr:row>
      <xdr:rowOff>47625</xdr:rowOff>
    </xdr:from>
    <xdr:to>
      <xdr:col>40</xdr:col>
      <xdr:colOff>626919</xdr:colOff>
      <xdr:row>14</xdr:row>
      <xdr:rowOff>866</xdr:rowOff>
    </xdr:to>
    <xdr:sp macro="" textlink="">
      <xdr:nvSpPr>
        <xdr:cNvPr id="21" name="角丸四角形吹き出し 20"/>
        <xdr:cNvSpPr/>
      </xdr:nvSpPr>
      <xdr:spPr bwMode="auto">
        <a:xfrm>
          <a:off x="8458200" y="3419475"/>
          <a:ext cx="1160319" cy="581891"/>
        </a:xfrm>
        <a:prstGeom prst="wedgeRoundRectCallout">
          <a:avLst>
            <a:gd name="adj1" fmla="val -98019"/>
            <a:gd name="adj2" fmla="val 8989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請求者が管理する記号番号等です。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（入力は任意）</a:t>
          </a:r>
        </a:p>
      </xdr:txBody>
    </xdr:sp>
    <xdr:clientData/>
  </xdr:twoCellAnchor>
  <xdr:twoCellAnchor>
    <xdr:from>
      <xdr:col>18</xdr:col>
      <xdr:colOff>76200</xdr:colOff>
      <xdr:row>25</xdr:row>
      <xdr:rowOff>85725</xdr:rowOff>
    </xdr:from>
    <xdr:to>
      <xdr:col>32</xdr:col>
      <xdr:colOff>110837</xdr:colOff>
      <xdr:row>29</xdr:row>
      <xdr:rowOff>95250</xdr:rowOff>
    </xdr:to>
    <xdr:sp macro="" textlink="">
      <xdr:nvSpPr>
        <xdr:cNvPr id="23" name="角丸四角形吹き出し 22"/>
        <xdr:cNvSpPr/>
      </xdr:nvSpPr>
      <xdr:spPr bwMode="auto">
        <a:xfrm>
          <a:off x="5638800" y="7248525"/>
          <a:ext cx="2034887" cy="1228725"/>
        </a:xfrm>
        <a:prstGeom prst="wedgeRoundRectCallout">
          <a:avLst>
            <a:gd name="adj1" fmla="val -120101"/>
            <a:gd name="adj2" fmla="val -186153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18</xdr:col>
      <xdr:colOff>87456</xdr:colOff>
      <xdr:row>25</xdr:row>
      <xdr:rowOff>28575</xdr:rowOff>
    </xdr:from>
    <xdr:to>
      <xdr:col>32</xdr:col>
      <xdr:colOff>122093</xdr:colOff>
      <xdr:row>30</xdr:row>
      <xdr:rowOff>171450</xdr:rowOff>
    </xdr:to>
    <xdr:sp macro="" textlink="">
      <xdr:nvSpPr>
        <xdr:cNvPr id="17" name="角丸四角形吹き出し 16"/>
        <xdr:cNvSpPr/>
      </xdr:nvSpPr>
      <xdr:spPr bwMode="auto">
        <a:xfrm>
          <a:off x="5650056" y="7191375"/>
          <a:ext cx="2034887" cy="1666875"/>
        </a:xfrm>
        <a:prstGeom prst="wedgeRoundRectCallout">
          <a:avLst>
            <a:gd name="adj1" fmla="val 20791"/>
            <a:gd name="adj2" fmla="val -130514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r>
            <a:rPr kumimoji="1" lang="en-US" altLang="ja-JP" sz="1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 b="1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（別紙）請求内訳中の金額を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税率区分ごとにまとめて入力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して下さい。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（別紙）請求内訳の金額の再掲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となります。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品名欄は、赤線枠内のように</a:t>
          </a:r>
          <a:endParaRPr kumimoji="1" lang="en-US" altLang="ja-JP" sz="1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記載願います。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12</xdr:row>
          <xdr:rowOff>38100</xdr:rowOff>
        </xdr:from>
        <xdr:to>
          <xdr:col>29</xdr:col>
          <xdr:colOff>57150</xdr:colOff>
          <xdr:row>12</xdr:row>
          <xdr:rowOff>304800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12</xdr:row>
          <xdr:rowOff>38100</xdr:rowOff>
        </xdr:from>
        <xdr:to>
          <xdr:col>36</xdr:col>
          <xdr:colOff>57150</xdr:colOff>
          <xdr:row>12</xdr:row>
          <xdr:rowOff>304800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0</xdr:colOff>
      <xdr:row>1</xdr:row>
      <xdr:rowOff>0</xdr:rowOff>
    </xdr:from>
    <xdr:to>
      <xdr:col>42</xdr:col>
      <xdr:colOff>43295</xdr:colOff>
      <xdr:row>3</xdr:row>
      <xdr:rowOff>8659</xdr:rowOff>
    </xdr:to>
    <xdr:sp macro="" textlink="" fLocksText="0">
      <xdr:nvSpPr>
        <xdr:cNvPr id="5" name="正方形/長方形 4"/>
        <xdr:cNvSpPr/>
      </xdr:nvSpPr>
      <xdr:spPr>
        <a:xfrm>
          <a:off x="8356023" y="190500"/>
          <a:ext cx="1671204" cy="64077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 extrusionH="76200">
          <a:extrusionClr>
            <a:schemeClr val="accent1">
              <a:lumMod val="60000"/>
              <a:lumOff val="40000"/>
            </a:schemeClr>
          </a:extrusion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</a:rPr>
            <a:t>青文字部分を消去して</a:t>
          </a:r>
          <a:r>
            <a:rPr kumimoji="1" lang="en-US" altLang="ja-JP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</a:rPr>
            <a:t/>
          </a:r>
          <a:br>
            <a:rPr kumimoji="1" lang="en-US" altLang="ja-JP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</a:rPr>
          </a:br>
          <a:r>
            <a:rPr kumimoji="1" lang="ja-JP" alt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</a:rPr>
            <a:t>使用して下さい。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75"/>
  <sheetViews>
    <sheetView showGridLines="0" showRowColHeaders="0" zoomScaleNormal="100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5.625" defaultRowHeight="20.100000000000001" customHeight="1" x14ac:dyDescent="0.15"/>
  <cols>
    <col min="1" max="1" width="3.125" style="76" customWidth="1"/>
    <col min="2" max="16384" width="5.625" style="76"/>
  </cols>
  <sheetData>
    <row r="1" spans="2:4" s="73" customFormat="1" ht="39.75" customHeight="1" x14ac:dyDescent="0.15">
      <c r="B1" s="72" t="s">
        <v>109</v>
      </c>
    </row>
    <row r="4" spans="2:4" ht="20.100000000000001" customHeight="1" x14ac:dyDescent="0.15">
      <c r="B4" s="74" t="s">
        <v>110</v>
      </c>
      <c r="C4" s="75" t="s">
        <v>111</v>
      </c>
    </row>
    <row r="6" spans="2:4" ht="20.100000000000001" customHeight="1" x14ac:dyDescent="0.15">
      <c r="D6" s="76" t="s">
        <v>112</v>
      </c>
    </row>
    <row r="7" spans="2:4" ht="20.100000000000001" customHeight="1" x14ac:dyDescent="0.15">
      <c r="D7" s="76" t="s">
        <v>113</v>
      </c>
    </row>
    <row r="8" spans="2:4" ht="20.100000000000001" customHeight="1" x14ac:dyDescent="0.15">
      <c r="D8" s="76" t="s">
        <v>114</v>
      </c>
    </row>
    <row r="10" spans="2:4" ht="20.100000000000001" customHeight="1" x14ac:dyDescent="0.15">
      <c r="D10" s="76" t="s">
        <v>115</v>
      </c>
    </row>
    <row r="11" spans="2:4" ht="20.100000000000001" customHeight="1" x14ac:dyDescent="0.15">
      <c r="D11" s="76" t="s">
        <v>116</v>
      </c>
    </row>
    <row r="12" spans="2:4" ht="20.100000000000001" customHeight="1" x14ac:dyDescent="0.15">
      <c r="D12" s="76" t="s">
        <v>156</v>
      </c>
    </row>
    <row r="13" spans="2:4" ht="20.100000000000001" customHeight="1" x14ac:dyDescent="0.15">
      <c r="D13" s="76" t="s">
        <v>117</v>
      </c>
    </row>
    <row r="16" spans="2:4" ht="20.100000000000001" customHeight="1" x14ac:dyDescent="0.15">
      <c r="B16" s="74" t="s">
        <v>110</v>
      </c>
      <c r="C16" s="75" t="s">
        <v>118</v>
      </c>
    </row>
    <row r="17" spans="3:14" ht="20.100000000000001" customHeight="1" x14ac:dyDescent="0.15">
      <c r="D17" s="76" t="s">
        <v>155</v>
      </c>
    </row>
    <row r="19" spans="3:14" ht="20.100000000000001" customHeight="1" x14ac:dyDescent="0.15">
      <c r="C19" s="76">
        <v>1</v>
      </c>
      <c r="D19" s="76" t="s">
        <v>119</v>
      </c>
    </row>
    <row r="20" spans="3:14" ht="20.100000000000001" customHeight="1" x14ac:dyDescent="0.15">
      <c r="C20" s="76">
        <v>2</v>
      </c>
      <c r="D20" s="76" t="s">
        <v>120</v>
      </c>
    </row>
    <row r="21" spans="3:14" ht="20.100000000000001" customHeight="1" x14ac:dyDescent="0.15">
      <c r="D21" s="76" t="s">
        <v>121</v>
      </c>
    </row>
    <row r="22" spans="3:14" ht="20.100000000000001" customHeight="1" x14ac:dyDescent="0.15">
      <c r="D22" s="76" t="s">
        <v>122</v>
      </c>
    </row>
    <row r="23" spans="3:14" ht="20.100000000000001" customHeight="1" x14ac:dyDescent="0.15">
      <c r="C23" s="76">
        <v>3</v>
      </c>
      <c r="D23" s="76" t="s">
        <v>157</v>
      </c>
    </row>
    <row r="24" spans="3:14" ht="20.100000000000001" customHeight="1" x14ac:dyDescent="0.15">
      <c r="C24" s="76">
        <v>4</v>
      </c>
      <c r="D24" s="76" t="s">
        <v>123</v>
      </c>
    </row>
    <row r="25" spans="3:14" ht="20.100000000000001" customHeight="1" x14ac:dyDescent="0.15">
      <c r="D25" s="76" t="s">
        <v>124</v>
      </c>
    </row>
    <row r="26" spans="3:14" ht="20.100000000000001" customHeight="1" x14ac:dyDescent="0.15">
      <c r="D26" s="77" t="s">
        <v>125</v>
      </c>
      <c r="E26" s="76" t="s">
        <v>126</v>
      </c>
    </row>
    <row r="27" spans="3:14" ht="20.100000000000001" customHeight="1" x14ac:dyDescent="0.15">
      <c r="D27" s="77"/>
      <c r="E27" s="76" t="s">
        <v>127</v>
      </c>
    </row>
    <row r="28" spans="3:14" ht="20.100000000000001" customHeight="1" x14ac:dyDescent="0.15">
      <c r="D28" s="77"/>
      <c r="E28" s="76" t="s">
        <v>128</v>
      </c>
    </row>
    <row r="29" spans="3:14" ht="20.100000000000001" customHeight="1" x14ac:dyDescent="0.15">
      <c r="D29" s="77" t="s">
        <v>125</v>
      </c>
      <c r="E29" s="76" t="s">
        <v>129</v>
      </c>
    </row>
    <row r="30" spans="3:14" ht="20.100000000000001" customHeight="1" x14ac:dyDescent="0.15">
      <c r="E30" s="76" t="s">
        <v>130</v>
      </c>
      <c r="F30" s="76" t="s">
        <v>131</v>
      </c>
      <c r="N30" s="76" t="s">
        <v>132</v>
      </c>
    </row>
    <row r="31" spans="3:14" ht="20.100000000000001" customHeight="1" x14ac:dyDescent="0.15">
      <c r="F31" s="76" t="s">
        <v>133</v>
      </c>
      <c r="N31" s="76" t="s">
        <v>134</v>
      </c>
    </row>
    <row r="32" spans="3:14" ht="20.100000000000001" customHeight="1" x14ac:dyDescent="0.15">
      <c r="C32" s="76">
        <v>5</v>
      </c>
      <c r="D32" s="76" t="s">
        <v>135</v>
      </c>
    </row>
    <row r="33" spans="2:4" ht="20.100000000000001" customHeight="1" x14ac:dyDescent="0.15">
      <c r="C33" s="76">
        <v>6</v>
      </c>
      <c r="D33" s="76" t="s">
        <v>136</v>
      </c>
    </row>
    <row r="34" spans="2:4" ht="20.100000000000001" customHeight="1" x14ac:dyDescent="0.15">
      <c r="D34" s="76" t="s">
        <v>137</v>
      </c>
    </row>
    <row r="35" spans="2:4" ht="20.100000000000001" customHeight="1" x14ac:dyDescent="0.15">
      <c r="D35" s="76" t="s">
        <v>138</v>
      </c>
    </row>
    <row r="36" spans="2:4" ht="20.100000000000001" customHeight="1" x14ac:dyDescent="0.15">
      <c r="C36" s="76">
        <v>7</v>
      </c>
      <c r="D36" s="76" t="s">
        <v>139</v>
      </c>
    </row>
    <row r="43" spans="2:4" ht="20.100000000000001" customHeight="1" x14ac:dyDescent="0.15">
      <c r="B43" s="74" t="s">
        <v>110</v>
      </c>
      <c r="C43" s="75" t="s">
        <v>140</v>
      </c>
    </row>
    <row r="45" spans="2:4" ht="20.100000000000001" customHeight="1" x14ac:dyDescent="0.15">
      <c r="C45" s="77" t="s">
        <v>141</v>
      </c>
      <c r="D45" s="76" t="s">
        <v>142</v>
      </c>
    </row>
    <row r="46" spans="2:4" ht="20.100000000000001" customHeight="1" x14ac:dyDescent="0.15">
      <c r="C46" s="77"/>
      <c r="D46" s="76" t="s">
        <v>143</v>
      </c>
    </row>
    <row r="48" spans="2:4" ht="20.100000000000001" customHeight="1" x14ac:dyDescent="0.15">
      <c r="C48" s="76">
        <v>1</v>
      </c>
      <c r="D48" s="76" t="s">
        <v>144</v>
      </c>
    </row>
    <row r="49" spans="3:4" ht="20.100000000000001" customHeight="1" x14ac:dyDescent="0.15">
      <c r="C49" s="76">
        <v>2</v>
      </c>
      <c r="D49" s="76" t="s">
        <v>145</v>
      </c>
    </row>
    <row r="50" spans="3:4" ht="20.100000000000001" customHeight="1" x14ac:dyDescent="0.15">
      <c r="C50" s="76">
        <v>3</v>
      </c>
      <c r="D50" s="76" t="s">
        <v>146</v>
      </c>
    </row>
    <row r="51" spans="3:4" ht="20.100000000000001" customHeight="1" x14ac:dyDescent="0.15">
      <c r="C51" s="76">
        <v>4</v>
      </c>
      <c r="D51" s="76" t="s">
        <v>147</v>
      </c>
    </row>
    <row r="52" spans="3:4" ht="20.100000000000001" customHeight="1" x14ac:dyDescent="0.15">
      <c r="C52" s="76">
        <v>5</v>
      </c>
      <c r="D52" s="76" t="s">
        <v>148</v>
      </c>
    </row>
    <row r="54" spans="3:4" ht="20.100000000000001" customHeight="1" x14ac:dyDescent="0.15">
      <c r="C54" s="76">
        <v>6</v>
      </c>
      <c r="D54" s="76" t="s">
        <v>149</v>
      </c>
    </row>
    <row r="55" spans="3:4" ht="20.100000000000001" customHeight="1" x14ac:dyDescent="0.15">
      <c r="D55" s="76" t="s">
        <v>150</v>
      </c>
    </row>
    <row r="56" spans="3:4" ht="20.100000000000001" customHeight="1" x14ac:dyDescent="0.15">
      <c r="C56" s="76">
        <v>7</v>
      </c>
      <c r="D56" s="76" t="s">
        <v>158</v>
      </c>
    </row>
    <row r="57" spans="3:4" ht="20.100000000000001" customHeight="1" x14ac:dyDescent="0.15">
      <c r="D57" s="76" t="s">
        <v>159</v>
      </c>
    </row>
    <row r="58" spans="3:4" ht="20.100000000000001" customHeight="1" x14ac:dyDescent="0.15">
      <c r="D58" s="76" t="s">
        <v>160</v>
      </c>
    </row>
    <row r="59" spans="3:4" ht="20.100000000000001" customHeight="1" x14ac:dyDescent="0.15">
      <c r="D59" s="76" t="s">
        <v>151</v>
      </c>
    </row>
    <row r="60" spans="3:4" ht="20.100000000000001" customHeight="1" x14ac:dyDescent="0.15">
      <c r="C60" s="76">
        <v>8</v>
      </c>
      <c r="D60" s="76" t="s">
        <v>152</v>
      </c>
    </row>
    <row r="61" spans="3:4" ht="20.100000000000001" customHeight="1" x14ac:dyDescent="0.15">
      <c r="D61" s="76" t="s">
        <v>163</v>
      </c>
    </row>
    <row r="62" spans="3:4" ht="20.100000000000001" customHeight="1" x14ac:dyDescent="0.15">
      <c r="D62" s="76" t="s">
        <v>164</v>
      </c>
    </row>
    <row r="63" spans="3:4" ht="20.100000000000001" customHeight="1" x14ac:dyDescent="0.15">
      <c r="D63" s="76" t="s">
        <v>153</v>
      </c>
    </row>
    <row r="64" spans="3:4" ht="20.100000000000001" customHeight="1" x14ac:dyDescent="0.15">
      <c r="D64" s="76" t="s">
        <v>154</v>
      </c>
    </row>
    <row r="65" spans="3:11" ht="20.100000000000001" customHeight="1" x14ac:dyDescent="0.15">
      <c r="K65" s="76" t="s">
        <v>165</v>
      </c>
    </row>
    <row r="66" spans="3:11" ht="20.100000000000001" customHeight="1" x14ac:dyDescent="0.15">
      <c r="C66" s="76">
        <v>9</v>
      </c>
      <c r="D66" s="76" t="s">
        <v>166</v>
      </c>
    </row>
    <row r="67" spans="3:11" ht="20.100000000000001" customHeight="1" x14ac:dyDescent="0.15">
      <c r="D67" s="94" t="s">
        <v>167</v>
      </c>
    </row>
    <row r="68" spans="3:11" ht="20.100000000000001" customHeight="1" x14ac:dyDescent="0.15">
      <c r="D68" s="76" t="s">
        <v>168</v>
      </c>
    </row>
    <row r="69" spans="3:11" ht="20.100000000000001" customHeight="1" x14ac:dyDescent="0.15">
      <c r="D69" s="94" t="s">
        <v>169</v>
      </c>
    </row>
    <row r="70" spans="3:11" ht="20.100000000000001" customHeight="1" x14ac:dyDescent="0.15">
      <c r="D70" s="76" t="s">
        <v>170</v>
      </c>
    </row>
    <row r="74" spans="3:11" ht="20.100000000000001" customHeight="1" x14ac:dyDescent="0.15">
      <c r="C74" s="82" t="s">
        <v>61</v>
      </c>
      <c r="D74" s="83" t="s">
        <v>161</v>
      </c>
    </row>
    <row r="75" spans="3:11" ht="20.100000000000001" customHeight="1" x14ac:dyDescent="0.15">
      <c r="C75" s="83"/>
      <c r="D75" s="83" t="s">
        <v>162</v>
      </c>
    </row>
  </sheetData>
  <sheetProtection algorithmName="SHA-512" hashValue="Tq7Yv6lwNy6c1UoYHRodCp9cdY2ixK8AjU1i8ZHcXBLQY+WmyjOSIXqIpWObWhsqGLWptH4V4ati2S7sj+MuZA==" saltValue="hCU2QkcX3OzIKIfNw8dnaA==" spinCount="100000" sheet="1" objects="1" scenarios="1"/>
  <phoneticPr fontId="2"/>
  <printOptions horizontalCentered="1"/>
  <pageMargins left="0.31496062992125984" right="0.11811023622047245" top="0.55118110236220474" bottom="0.35433070866141736" header="0.31496062992125984" footer="0.11811023622047245"/>
  <pageSetup paperSize="9" orientation="portrait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FF0000"/>
  </sheetPr>
  <dimension ref="B1:AN45"/>
  <sheetViews>
    <sheetView showGridLines="0" showRowColHeaders="0" zoomScaleNormal="100" zoomScaleSheetLayoutView="100" workbookViewId="0"/>
  </sheetViews>
  <sheetFormatPr defaultColWidth="10.625" defaultRowHeight="14.25" x14ac:dyDescent="0.15"/>
  <cols>
    <col min="1" max="1" width="15.625" style="54" customWidth="1"/>
    <col min="2" max="2" width="4.625" style="54" customWidth="1"/>
    <col min="3" max="15" width="3.625" style="54" customWidth="1"/>
    <col min="16" max="39" width="1.875" style="54" customWidth="1"/>
    <col min="40" max="40" width="5.625" style="54" customWidth="1"/>
    <col min="41" max="16384" width="10.625" style="54"/>
  </cols>
  <sheetData>
    <row r="1" spans="2:40" ht="15" customHeight="1" x14ac:dyDescent="0.15">
      <c r="J1" s="55"/>
    </row>
    <row r="2" spans="2:40" ht="30" customHeight="1" x14ac:dyDescent="0.2">
      <c r="B2" s="3"/>
      <c r="C2" s="3"/>
      <c r="D2" s="1"/>
      <c r="E2" s="2"/>
      <c r="F2" s="1"/>
      <c r="G2" s="288" t="s">
        <v>0</v>
      </c>
      <c r="H2" s="289"/>
      <c r="I2" s="289"/>
      <c r="J2" s="289"/>
      <c r="K2" s="289"/>
      <c r="L2" s="289"/>
      <c r="M2" s="289"/>
      <c r="N2" s="289"/>
      <c r="O2" s="289"/>
      <c r="P2" s="290" t="s">
        <v>1</v>
      </c>
      <c r="Q2" s="290"/>
      <c r="R2" s="290"/>
      <c r="S2" s="290"/>
      <c r="T2" s="290"/>
      <c r="U2" s="290"/>
      <c r="V2" s="290"/>
      <c r="W2" s="290"/>
      <c r="X2" s="290"/>
      <c r="Y2" s="290"/>
      <c r="Z2" s="4"/>
      <c r="AA2" s="5"/>
      <c r="AB2" s="5"/>
      <c r="AC2" s="5"/>
      <c r="AD2" s="5"/>
      <c r="AE2" s="5"/>
      <c r="AF2" s="5"/>
      <c r="AG2" s="5"/>
      <c r="AH2" s="6"/>
      <c r="AI2" s="291" t="s">
        <v>2</v>
      </c>
      <c r="AJ2" s="292"/>
      <c r="AK2" s="292"/>
      <c r="AL2" s="292"/>
      <c r="AM2" s="292"/>
      <c r="AN2" s="56"/>
    </row>
    <row r="3" spans="2:40" ht="20.100000000000001" customHeight="1" thickBot="1" x14ac:dyDescent="0.2">
      <c r="B3" s="84" t="str">
        <f>"\"&amp;TEXT(AA38,"###")</f>
        <v>\475020</v>
      </c>
      <c r="C3" s="3"/>
      <c r="D3" s="1"/>
      <c r="E3" s="2"/>
      <c r="F3" s="79"/>
      <c r="G3" s="79"/>
      <c r="H3" s="79"/>
      <c r="I3" s="79"/>
      <c r="J3" s="79"/>
      <c r="K3" s="79"/>
      <c r="L3" s="79"/>
      <c r="M3" s="79"/>
      <c r="N3" s="79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"/>
      <c r="AB3" s="3"/>
      <c r="AC3" s="3"/>
      <c r="AD3" s="3"/>
      <c r="AE3" s="3"/>
      <c r="AF3" s="3"/>
      <c r="AG3" s="3"/>
      <c r="AH3" s="1"/>
      <c r="AI3" s="1"/>
      <c r="AJ3" s="9"/>
      <c r="AK3" s="1"/>
      <c r="AL3" s="1"/>
      <c r="AM3" s="1"/>
      <c r="AN3" s="56"/>
    </row>
    <row r="4" spans="2:40" ht="15" customHeight="1" thickTop="1" x14ac:dyDescent="0.15">
      <c r="B4" s="319" t="s">
        <v>3</v>
      </c>
      <c r="C4" s="320"/>
      <c r="D4" s="10" t="s">
        <v>4</v>
      </c>
      <c r="E4" s="11" t="s">
        <v>5</v>
      </c>
      <c r="F4" s="12" t="s">
        <v>6</v>
      </c>
      <c r="G4" s="12" t="s">
        <v>7</v>
      </c>
      <c r="H4" s="11" t="s">
        <v>4</v>
      </c>
      <c r="I4" s="12" t="s">
        <v>8</v>
      </c>
      <c r="J4" s="12" t="s">
        <v>6</v>
      </c>
      <c r="K4" s="11" t="s">
        <v>7</v>
      </c>
      <c r="L4" s="12" t="s">
        <v>4</v>
      </c>
      <c r="M4" s="13" t="s">
        <v>9</v>
      </c>
      <c r="N4" s="1"/>
      <c r="O4" s="1"/>
      <c r="P4" s="1"/>
      <c r="Q4" s="323" t="s">
        <v>10</v>
      </c>
      <c r="R4" s="324"/>
      <c r="S4" s="324"/>
      <c r="T4" s="324"/>
      <c r="U4" s="324"/>
      <c r="V4" s="324"/>
      <c r="W4" s="324"/>
      <c r="X4" s="324"/>
      <c r="Y4" s="324"/>
      <c r="Z4" s="327" t="s">
        <v>11</v>
      </c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9"/>
      <c r="AN4" s="57"/>
    </row>
    <row r="5" spans="2:40" ht="24.95" customHeight="1" thickBot="1" x14ac:dyDescent="0.2">
      <c r="B5" s="321"/>
      <c r="C5" s="322"/>
      <c r="D5" s="95" t="str">
        <f>IF(ISERR(MID(B3,LEN(B3)-9,1)),"",MID(B3,LEN(B3)-9,1))</f>
        <v/>
      </c>
      <c r="E5" s="96" t="str">
        <f>IF(ISERR(MID(B3,LEN(B3)-8,1)),"",MID(B3,LEN(B3)-8,1))</f>
        <v/>
      </c>
      <c r="F5" s="97" t="str">
        <f>IF(ISERR(MID(B3,LEN(B3)-7,1)),"",MID(B3,LEN(B3)-7,1))</f>
        <v/>
      </c>
      <c r="G5" s="97" t="str">
        <f>IF(ISERR(MID(B3,LEN(B3)-6,1)),"",MID(B3,LEN(B3)-6,1))</f>
        <v>\</v>
      </c>
      <c r="H5" s="98" t="str">
        <f>IF(ISERR(MID(B3,LEN(B3)-5,1)),"",MID(B3,LEN(B3)-5,1))</f>
        <v>4</v>
      </c>
      <c r="I5" s="97" t="str">
        <f>IF(ISERR(MID(B3,LEN(B3)-4,1)),"",MID(B3,LEN(B3)-4,1))</f>
        <v>7</v>
      </c>
      <c r="J5" s="97" t="str">
        <f>IF(ISERR(MID(B3,LEN(B3)-3,1)),"",MID(B3,LEN(B3)-3,1))</f>
        <v>5</v>
      </c>
      <c r="K5" s="98" t="str">
        <f>IF(ISERR(MID(B3,LEN(B3)-2,1)),"",MID(B3,LEN(B3)-2,1))</f>
        <v>0</v>
      </c>
      <c r="L5" s="97" t="str">
        <f>IF(ISERR(MID(B3,LEN(B3)-1,1)),"",MID(B3,LEN(B3)-1,1))</f>
        <v>2</v>
      </c>
      <c r="M5" s="99" t="str">
        <f>IF(ISERR(MID(B3,LEN(B3)-0,1)),"",MID(B3,LEN(B3)-0,1))</f>
        <v>0</v>
      </c>
      <c r="N5" s="1"/>
      <c r="O5" s="1"/>
      <c r="P5" s="1"/>
      <c r="Q5" s="325"/>
      <c r="R5" s="326"/>
      <c r="S5" s="326"/>
      <c r="T5" s="326"/>
      <c r="U5" s="326"/>
      <c r="V5" s="326"/>
      <c r="W5" s="326"/>
      <c r="X5" s="326"/>
      <c r="Y5" s="326"/>
      <c r="Z5" s="330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2"/>
    </row>
    <row r="6" spans="2:40" ht="21.95" customHeight="1" thickTop="1" x14ac:dyDescent="0.15">
      <c r="B6" s="9"/>
      <c r="C6" s="14"/>
      <c r="D6" s="5"/>
      <c r="E6" s="5"/>
      <c r="F6" s="1"/>
      <c r="G6" s="5"/>
      <c r="H6" s="1"/>
      <c r="I6" s="1"/>
      <c r="J6" s="333" t="s">
        <v>13</v>
      </c>
      <c r="K6" s="334"/>
      <c r="L6" s="334"/>
      <c r="M6" s="334"/>
      <c r="N6" s="334"/>
      <c r="O6" s="334"/>
      <c r="P6" s="334"/>
      <c r="Q6" s="335" t="s">
        <v>14</v>
      </c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7"/>
    </row>
    <row r="7" spans="2:40" ht="21.95" customHeight="1" x14ac:dyDescent="0.15">
      <c r="B7" s="15" t="s">
        <v>15</v>
      </c>
      <c r="C7" s="6"/>
      <c r="D7" s="16"/>
      <c r="E7" s="16"/>
      <c r="F7" s="16"/>
      <c r="G7" s="17" t="s">
        <v>16</v>
      </c>
      <c r="H7" s="1"/>
      <c r="I7" s="16"/>
      <c r="J7" s="16"/>
      <c r="K7" s="16"/>
      <c r="L7" s="16"/>
      <c r="M7" s="18"/>
      <c r="N7" s="18"/>
      <c r="O7" s="5"/>
      <c r="P7" s="5"/>
      <c r="Q7" s="338" t="s">
        <v>17</v>
      </c>
      <c r="R7" s="339"/>
      <c r="S7" s="339"/>
      <c r="T7" s="339"/>
      <c r="U7" s="339"/>
      <c r="V7" s="339"/>
      <c r="W7" s="221"/>
      <c r="X7" s="222"/>
      <c r="Y7" s="222"/>
      <c r="Z7" s="222"/>
      <c r="AA7" s="222"/>
      <c r="AB7" s="223"/>
      <c r="AC7" s="227" t="s">
        <v>18</v>
      </c>
      <c r="AD7" s="228"/>
      <c r="AE7" s="228"/>
      <c r="AF7" s="228"/>
      <c r="AG7" s="228"/>
      <c r="AH7" s="229"/>
      <c r="AI7" s="233"/>
      <c r="AJ7" s="234"/>
      <c r="AK7" s="234"/>
      <c r="AL7" s="234"/>
      <c r="AM7" s="235"/>
      <c r="AN7" s="57"/>
    </row>
    <row r="8" spans="2:40" ht="21.95" customHeight="1" x14ac:dyDescent="0.15">
      <c r="B8" s="9"/>
      <c r="C8" s="9"/>
      <c r="D8" s="9"/>
      <c r="E8" s="9"/>
      <c r="F8" s="9"/>
      <c r="G8" s="1"/>
      <c r="H8" s="1"/>
      <c r="I8" s="9"/>
      <c r="J8" s="9"/>
      <c r="K8" s="9"/>
      <c r="L8" s="9"/>
      <c r="M8" s="9"/>
      <c r="N8" s="9"/>
      <c r="O8" s="9"/>
      <c r="P8" s="19"/>
      <c r="Q8" s="340"/>
      <c r="R8" s="341"/>
      <c r="S8" s="341"/>
      <c r="T8" s="341"/>
      <c r="U8" s="341"/>
      <c r="V8" s="341"/>
      <c r="W8" s="224"/>
      <c r="X8" s="225"/>
      <c r="Y8" s="225"/>
      <c r="Z8" s="225"/>
      <c r="AA8" s="225"/>
      <c r="AB8" s="226"/>
      <c r="AC8" s="230"/>
      <c r="AD8" s="231"/>
      <c r="AE8" s="231"/>
      <c r="AF8" s="231"/>
      <c r="AG8" s="231"/>
      <c r="AH8" s="232"/>
      <c r="AI8" s="236"/>
      <c r="AJ8" s="236"/>
      <c r="AK8" s="236"/>
      <c r="AL8" s="236"/>
      <c r="AM8" s="237"/>
      <c r="AN8" s="58"/>
    </row>
    <row r="9" spans="2:40" ht="21.95" customHeight="1" x14ac:dyDescent="0.15">
      <c r="B9" s="9"/>
      <c r="C9" s="9"/>
      <c r="D9" s="9"/>
      <c r="E9" s="9"/>
      <c r="F9" s="9"/>
      <c r="G9" s="9"/>
      <c r="H9" s="298" t="s">
        <v>19</v>
      </c>
      <c r="I9" s="299"/>
      <c r="J9" s="64">
        <v>5</v>
      </c>
      <c r="K9" s="1" t="s">
        <v>20</v>
      </c>
      <c r="L9" s="64">
        <v>12</v>
      </c>
      <c r="M9" s="1" t="s">
        <v>21</v>
      </c>
      <c r="N9" s="64">
        <v>24</v>
      </c>
      <c r="O9" s="1" t="s">
        <v>22</v>
      </c>
      <c r="P9" s="19"/>
      <c r="Q9" s="300" t="s">
        <v>23</v>
      </c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2"/>
      <c r="AN9" s="58"/>
    </row>
    <row r="10" spans="2:40" ht="24.95" customHeight="1" x14ac:dyDescent="0.15">
      <c r="B10" s="303" t="s">
        <v>24</v>
      </c>
      <c r="C10" s="304"/>
      <c r="D10" s="304"/>
      <c r="E10" s="65" t="s">
        <v>25</v>
      </c>
      <c r="F10" s="305" t="s">
        <v>26</v>
      </c>
      <c r="G10" s="306"/>
      <c r="H10" s="306"/>
      <c r="I10" s="306"/>
      <c r="J10" s="306"/>
      <c r="K10" s="306"/>
      <c r="L10" s="22"/>
      <c r="M10" s="1"/>
      <c r="N10" s="1"/>
      <c r="O10" s="1"/>
      <c r="P10" s="19"/>
      <c r="Q10" s="307" t="s">
        <v>27</v>
      </c>
      <c r="R10" s="308"/>
      <c r="S10" s="308"/>
      <c r="T10" s="308"/>
      <c r="U10" s="308"/>
      <c r="V10" s="308"/>
      <c r="W10" s="311" t="s">
        <v>28</v>
      </c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3"/>
      <c r="AN10" s="57"/>
    </row>
    <row r="11" spans="2:40" ht="24.95" customHeight="1" x14ac:dyDescent="0.15">
      <c r="B11" s="277" t="s">
        <v>29</v>
      </c>
      <c r="C11" s="278"/>
      <c r="D11" s="314" t="s">
        <v>30</v>
      </c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5"/>
      <c r="P11" s="19"/>
      <c r="Q11" s="309"/>
      <c r="R11" s="310"/>
      <c r="S11" s="310"/>
      <c r="T11" s="310"/>
      <c r="U11" s="310"/>
      <c r="V11" s="310"/>
      <c r="W11" s="316" t="s">
        <v>31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8"/>
      <c r="AN11" s="59"/>
    </row>
    <row r="12" spans="2:40" ht="24.95" customHeight="1" x14ac:dyDescent="0.15">
      <c r="B12" s="1"/>
      <c r="C12" s="1"/>
      <c r="D12" s="279" t="s">
        <v>32</v>
      </c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3"/>
      <c r="P12" s="19"/>
      <c r="Q12" s="280" t="s">
        <v>33</v>
      </c>
      <c r="R12" s="281"/>
      <c r="S12" s="281"/>
      <c r="T12" s="281"/>
      <c r="U12" s="281"/>
      <c r="V12" s="281"/>
      <c r="W12" s="293" t="s">
        <v>34</v>
      </c>
      <c r="X12" s="294"/>
      <c r="Y12" s="294"/>
      <c r="Z12" s="294"/>
      <c r="AA12" s="294"/>
      <c r="AB12" s="294"/>
      <c r="AC12" s="294"/>
      <c r="AD12" s="295" t="s">
        <v>35</v>
      </c>
      <c r="AE12" s="296"/>
      <c r="AF12" s="294" t="s">
        <v>36</v>
      </c>
      <c r="AG12" s="294"/>
      <c r="AH12" s="294"/>
      <c r="AI12" s="294"/>
      <c r="AJ12" s="294"/>
      <c r="AK12" s="294"/>
      <c r="AL12" s="295" t="s">
        <v>37</v>
      </c>
      <c r="AM12" s="297"/>
      <c r="AN12" s="60"/>
    </row>
    <row r="13" spans="2:40" ht="24.95" customHeight="1" x14ac:dyDescent="0.15">
      <c r="B13" s="277" t="s">
        <v>38</v>
      </c>
      <c r="C13" s="278"/>
      <c r="D13" s="279" t="s">
        <v>39</v>
      </c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9"/>
      <c r="P13" s="19"/>
      <c r="Q13" s="280" t="s">
        <v>40</v>
      </c>
      <c r="R13" s="281"/>
      <c r="S13" s="281"/>
      <c r="T13" s="281"/>
      <c r="U13" s="281"/>
      <c r="V13" s="281"/>
      <c r="W13" s="66"/>
      <c r="X13" s="67"/>
      <c r="Y13" s="67"/>
      <c r="Z13" s="67"/>
      <c r="AA13" s="67"/>
      <c r="AB13" s="67" t="s">
        <v>41</v>
      </c>
      <c r="AC13" s="67"/>
      <c r="AD13" s="67"/>
      <c r="AE13" s="67"/>
      <c r="AF13" s="67"/>
      <c r="AG13" s="67"/>
      <c r="AH13" s="67"/>
      <c r="AI13" s="67" t="s">
        <v>42</v>
      </c>
      <c r="AJ13" s="67"/>
      <c r="AK13" s="67"/>
      <c r="AL13" s="67"/>
      <c r="AM13" s="68"/>
      <c r="AN13" s="61"/>
    </row>
    <row r="14" spans="2:40" ht="24.95" customHeight="1" x14ac:dyDescent="0.15">
      <c r="B14" s="9"/>
      <c r="C14" s="27"/>
      <c r="D14" s="282" t="s">
        <v>43</v>
      </c>
      <c r="E14" s="282"/>
      <c r="F14" s="282"/>
      <c r="G14" s="282"/>
      <c r="H14" s="282"/>
      <c r="I14" s="282"/>
      <c r="J14" s="282"/>
      <c r="K14" s="282"/>
      <c r="L14" s="282"/>
      <c r="M14" s="282"/>
      <c r="N14" s="78" t="s">
        <v>44</v>
      </c>
      <c r="O14" s="9"/>
      <c r="P14" s="19"/>
      <c r="Q14" s="283" t="s">
        <v>45</v>
      </c>
      <c r="R14" s="284"/>
      <c r="S14" s="284"/>
      <c r="T14" s="284"/>
      <c r="U14" s="284"/>
      <c r="V14" s="284"/>
      <c r="W14" s="285" t="s">
        <v>46</v>
      </c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7"/>
      <c r="AN14" s="62"/>
    </row>
    <row r="15" spans="2:40" ht="24.95" customHeight="1" x14ac:dyDescent="0.15">
      <c r="B15" s="258" t="s">
        <v>47</v>
      </c>
      <c r="C15" s="259"/>
      <c r="D15" s="259"/>
      <c r="E15" s="260" t="s">
        <v>48</v>
      </c>
      <c r="F15" s="261"/>
      <c r="G15" s="261"/>
      <c r="H15" s="261"/>
      <c r="I15" s="261"/>
      <c r="J15" s="261"/>
      <c r="K15" s="262"/>
      <c r="L15" s="262"/>
      <c r="M15" s="262"/>
      <c r="N15" s="262"/>
      <c r="O15" s="262"/>
      <c r="P15" s="19"/>
      <c r="Q15" s="263" t="s">
        <v>49</v>
      </c>
      <c r="R15" s="264"/>
      <c r="S15" s="264"/>
      <c r="T15" s="264"/>
      <c r="U15" s="264"/>
      <c r="V15" s="264"/>
      <c r="W15" s="264"/>
      <c r="X15" s="264"/>
      <c r="Y15" s="264"/>
      <c r="Z15" s="264"/>
      <c r="AA15" s="265" t="s">
        <v>50</v>
      </c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7"/>
      <c r="AN15" s="62"/>
    </row>
    <row r="16" spans="2:40" ht="24.95" customHeight="1" x14ac:dyDescent="0.15">
      <c r="B16" s="268" t="s">
        <v>51</v>
      </c>
      <c r="C16" s="269"/>
      <c r="D16" s="269"/>
      <c r="E16" s="270" t="s">
        <v>52</v>
      </c>
      <c r="F16" s="271"/>
      <c r="G16" s="271"/>
      <c r="H16" s="271"/>
      <c r="I16" s="272"/>
      <c r="J16" s="273" t="s">
        <v>53</v>
      </c>
      <c r="K16" s="274"/>
      <c r="L16" s="275" t="s">
        <v>54</v>
      </c>
      <c r="M16" s="276"/>
      <c r="N16" s="276"/>
      <c r="O16" s="276"/>
      <c r="P16" s="29"/>
      <c r="Q16" s="30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62"/>
    </row>
    <row r="17" spans="2:40" ht="8.1" customHeight="1" x14ac:dyDescent="0.15"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9"/>
      <c r="Q17" s="33"/>
      <c r="R17" s="80"/>
      <c r="S17" s="80"/>
      <c r="T17" s="80"/>
      <c r="U17" s="80"/>
      <c r="V17" s="80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62"/>
    </row>
    <row r="18" spans="2:40" ht="24.6" customHeight="1" x14ac:dyDescent="0.15">
      <c r="B18" s="81" t="s">
        <v>55</v>
      </c>
      <c r="C18" s="238" t="s">
        <v>104</v>
      </c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40" t="s">
        <v>57</v>
      </c>
      <c r="R18" s="241"/>
      <c r="S18" s="241"/>
      <c r="T18" s="241"/>
      <c r="U18" s="241"/>
      <c r="V18" s="242"/>
      <c r="W18" s="243"/>
      <c r="X18" s="243"/>
      <c r="Y18" s="243"/>
      <c r="Z18" s="244"/>
      <c r="AA18" s="245" t="s">
        <v>105</v>
      </c>
      <c r="AB18" s="246"/>
      <c r="AC18" s="246"/>
      <c r="AD18" s="246"/>
      <c r="AE18" s="246"/>
      <c r="AF18" s="246"/>
      <c r="AG18" s="246"/>
      <c r="AH18" s="246"/>
      <c r="AI18" s="37">
        <f>IF(AA18="外税 (税抜)",1,IF(AA18="内税 (税込)",2,""))</f>
        <v>1</v>
      </c>
      <c r="AJ18" s="247"/>
      <c r="AK18" s="248"/>
      <c r="AL18" s="248"/>
      <c r="AM18" s="249"/>
      <c r="AN18" s="62"/>
    </row>
    <row r="19" spans="2:40" ht="24.6" customHeight="1" x14ac:dyDescent="0.15">
      <c r="B19" s="38"/>
      <c r="C19" s="250" t="s">
        <v>59</v>
      </c>
      <c r="D19" s="251"/>
      <c r="E19" s="251"/>
      <c r="F19" s="251"/>
      <c r="G19" s="251"/>
      <c r="H19" s="251"/>
      <c r="I19" s="252"/>
      <c r="J19" s="253" t="s">
        <v>60</v>
      </c>
      <c r="K19" s="251"/>
      <c r="L19" s="252"/>
      <c r="M19" s="39" t="s">
        <v>61</v>
      </c>
      <c r="N19" s="254" t="s">
        <v>62</v>
      </c>
      <c r="O19" s="254"/>
      <c r="P19" s="252"/>
      <c r="Q19" s="253" t="s">
        <v>63</v>
      </c>
      <c r="R19" s="251"/>
      <c r="S19" s="252"/>
      <c r="T19" s="254" t="s">
        <v>64</v>
      </c>
      <c r="U19" s="251"/>
      <c r="V19" s="251"/>
      <c r="W19" s="251"/>
      <c r="X19" s="251"/>
      <c r="Y19" s="251"/>
      <c r="Z19" s="251"/>
      <c r="AA19" s="255" t="s">
        <v>65</v>
      </c>
      <c r="AB19" s="254"/>
      <c r="AC19" s="254"/>
      <c r="AD19" s="254"/>
      <c r="AE19" s="254"/>
      <c r="AF19" s="254"/>
      <c r="AG19" s="254"/>
      <c r="AH19" s="256"/>
      <c r="AI19" s="254" t="s">
        <v>66</v>
      </c>
      <c r="AJ19" s="251"/>
      <c r="AK19" s="251"/>
      <c r="AL19" s="251"/>
      <c r="AM19" s="257"/>
      <c r="AN19" s="60"/>
    </row>
    <row r="20" spans="2:40" ht="24.6" customHeight="1" x14ac:dyDescent="0.15">
      <c r="B20" s="40"/>
      <c r="C20" s="211" t="s">
        <v>67</v>
      </c>
      <c r="D20" s="212"/>
      <c r="E20" s="212"/>
      <c r="F20" s="212"/>
      <c r="G20" s="212"/>
      <c r="H20" s="212"/>
      <c r="I20" s="212"/>
      <c r="J20" s="213" t="s">
        <v>68</v>
      </c>
      <c r="K20" s="214"/>
      <c r="L20" s="215"/>
      <c r="M20" s="69"/>
      <c r="N20" s="216">
        <v>1</v>
      </c>
      <c r="O20" s="216"/>
      <c r="P20" s="217"/>
      <c r="Q20" s="204" t="s">
        <v>69</v>
      </c>
      <c r="R20" s="205"/>
      <c r="S20" s="205"/>
      <c r="T20" s="206">
        <v>50000</v>
      </c>
      <c r="U20" s="207"/>
      <c r="V20" s="207"/>
      <c r="W20" s="207"/>
      <c r="X20" s="207"/>
      <c r="Y20" s="207"/>
      <c r="Z20" s="207"/>
      <c r="AA20" s="151">
        <f>IF(N20="",T20,N20*T20)</f>
        <v>50000</v>
      </c>
      <c r="AB20" s="152"/>
      <c r="AC20" s="152"/>
      <c r="AD20" s="152"/>
      <c r="AE20" s="152"/>
      <c r="AF20" s="152"/>
      <c r="AG20" s="152"/>
      <c r="AH20" s="218"/>
      <c r="AI20" s="219">
        <v>10</v>
      </c>
      <c r="AJ20" s="219"/>
      <c r="AK20" s="42" t="s">
        <v>70</v>
      </c>
      <c r="AL20" s="188">
        <v>1</v>
      </c>
      <c r="AM20" s="220"/>
      <c r="AN20" s="63"/>
    </row>
    <row r="21" spans="2:40" ht="24.6" customHeight="1" x14ac:dyDescent="0.15">
      <c r="B21" s="40"/>
      <c r="C21" s="197" t="s">
        <v>71</v>
      </c>
      <c r="D21" s="198"/>
      <c r="E21" s="198"/>
      <c r="F21" s="198"/>
      <c r="G21" s="198"/>
      <c r="H21" s="198"/>
      <c r="I21" s="198"/>
      <c r="J21" s="199" t="s">
        <v>72</v>
      </c>
      <c r="K21" s="200"/>
      <c r="L21" s="201"/>
      <c r="M21" s="69"/>
      <c r="N21" s="202">
        <v>20</v>
      </c>
      <c r="O21" s="202"/>
      <c r="P21" s="203"/>
      <c r="Q21" s="204" t="s">
        <v>73</v>
      </c>
      <c r="R21" s="205"/>
      <c r="S21" s="205"/>
      <c r="T21" s="206">
        <v>10000</v>
      </c>
      <c r="U21" s="207"/>
      <c r="V21" s="207"/>
      <c r="W21" s="207"/>
      <c r="X21" s="207"/>
      <c r="Y21" s="207"/>
      <c r="Z21" s="207"/>
      <c r="AA21" s="208">
        <f t="shared" ref="AA21:AA36" si="0">IF(N21="",T21,N21*T21)</f>
        <v>200000</v>
      </c>
      <c r="AB21" s="209"/>
      <c r="AC21" s="209"/>
      <c r="AD21" s="209"/>
      <c r="AE21" s="209"/>
      <c r="AF21" s="209"/>
      <c r="AG21" s="209"/>
      <c r="AH21" s="210"/>
      <c r="AI21" s="177">
        <v>10</v>
      </c>
      <c r="AJ21" s="177"/>
      <c r="AK21" s="43" t="s">
        <v>74</v>
      </c>
      <c r="AL21" s="178">
        <v>1</v>
      </c>
      <c r="AM21" s="179"/>
      <c r="AN21" s="63"/>
    </row>
    <row r="22" spans="2:40" ht="24.6" customHeight="1" x14ac:dyDescent="0.15">
      <c r="B22" s="40"/>
      <c r="C22" s="197" t="s">
        <v>75</v>
      </c>
      <c r="D22" s="198"/>
      <c r="E22" s="198"/>
      <c r="F22" s="198"/>
      <c r="G22" s="198"/>
      <c r="H22" s="198"/>
      <c r="I22" s="198"/>
      <c r="J22" s="199" t="s">
        <v>76</v>
      </c>
      <c r="K22" s="200"/>
      <c r="L22" s="201"/>
      <c r="M22" s="69"/>
      <c r="N22" s="202">
        <v>100</v>
      </c>
      <c r="O22" s="202"/>
      <c r="P22" s="203"/>
      <c r="Q22" s="204" t="s">
        <v>77</v>
      </c>
      <c r="R22" s="205"/>
      <c r="S22" s="205"/>
      <c r="T22" s="206">
        <v>1500</v>
      </c>
      <c r="U22" s="207"/>
      <c r="V22" s="207"/>
      <c r="W22" s="207"/>
      <c r="X22" s="207"/>
      <c r="Y22" s="207"/>
      <c r="Z22" s="207"/>
      <c r="AA22" s="208">
        <f t="shared" si="0"/>
        <v>150000</v>
      </c>
      <c r="AB22" s="209"/>
      <c r="AC22" s="209"/>
      <c r="AD22" s="209"/>
      <c r="AE22" s="209"/>
      <c r="AF22" s="209"/>
      <c r="AG22" s="209"/>
      <c r="AH22" s="210"/>
      <c r="AI22" s="177">
        <v>10</v>
      </c>
      <c r="AJ22" s="177"/>
      <c r="AK22" s="43" t="s">
        <v>74</v>
      </c>
      <c r="AL22" s="178">
        <v>30</v>
      </c>
      <c r="AM22" s="179"/>
      <c r="AN22" s="63"/>
    </row>
    <row r="23" spans="2:40" ht="24.6" customHeight="1" x14ac:dyDescent="0.15">
      <c r="B23" s="40"/>
      <c r="C23" s="197" t="s">
        <v>78</v>
      </c>
      <c r="D23" s="198"/>
      <c r="E23" s="198"/>
      <c r="F23" s="198"/>
      <c r="G23" s="198"/>
      <c r="H23" s="198"/>
      <c r="I23" s="198"/>
      <c r="J23" s="199" t="s">
        <v>79</v>
      </c>
      <c r="K23" s="200"/>
      <c r="L23" s="201"/>
      <c r="M23" s="69" t="s">
        <v>80</v>
      </c>
      <c r="N23" s="202">
        <v>1</v>
      </c>
      <c r="O23" s="202"/>
      <c r="P23" s="203"/>
      <c r="Q23" s="204" t="s">
        <v>81</v>
      </c>
      <c r="R23" s="205"/>
      <c r="S23" s="205"/>
      <c r="T23" s="206">
        <v>30000</v>
      </c>
      <c r="U23" s="207"/>
      <c r="V23" s="207"/>
      <c r="W23" s="207"/>
      <c r="X23" s="207"/>
      <c r="Y23" s="207"/>
      <c r="Z23" s="207"/>
      <c r="AA23" s="208">
        <f t="shared" si="0"/>
        <v>30000</v>
      </c>
      <c r="AB23" s="209"/>
      <c r="AC23" s="209"/>
      <c r="AD23" s="209"/>
      <c r="AE23" s="209"/>
      <c r="AF23" s="209"/>
      <c r="AG23" s="209"/>
      <c r="AH23" s="210"/>
      <c r="AI23" s="177">
        <v>10</v>
      </c>
      <c r="AJ23" s="177"/>
      <c r="AK23" s="43" t="s">
        <v>74</v>
      </c>
      <c r="AL23" s="178">
        <v>30</v>
      </c>
      <c r="AM23" s="179"/>
      <c r="AN23" s="63"/>
    </row>
    <row r="24" spans="2:40" ht="24.6" customHeight="1" x14ac:dyDescent="0.15">
      <c r="B24" s="44" t="s">
        <v>82</v>
      </c>
      <c r="C24" s="197" t="s">
        <v>83</v>
      </c>
      <c r="D24" s="198"/>
      <c r="E24" s="198"/>
      <c r="F24" s="198"/>
      <c r="G24" s="198"/>
      <c r="H24" s="198"/>
      <c r="I24" s="198"/>
      <c r="J24" s="199"/>
      <c r="K24" s="200"/>
      <c r="L24" s="201"/>
      <c r="M24" s="69" t="s">
        <v>80</v>
      </c>
      <c r="N24" s="202">
        <v>2</v>
      </c>
      <c r="O24" s="202"/>
      <c r="P24" s="203"/>
      <c r="Q24" s="204" t="s">
        <v>84</v>
      </c>
      <c r="R24" s="205"/>
      <c r="S24" s="205"/>
      <c r="T24" s="206">
        <v>500</v>
      </c>
      <c r="U24" s="207"/>
      <c r="V24" s="207"/>
      <c r="W24" s="207"/>
      <c r="X24" s="207"/>
      <c r="Y24" s="207"/>
      <c r="Z24" s="207"/>
      <c r="AA24" s="208">
        <f t="shared" si="0"/>
        <v>1000</v>
      </c>
      <c r="AB24" s="209"/>
      <c r="AC24" s="209"/>
      <c r="AD24" s="209"/>
      <c r="AE24" s="209"/>
      <c r="AF24" s="209"/>
      <c r="AG24" s="209"/>
      <c r="AH24" s="210"/>
      <c r="AI24" s="177">
        <v>11</v>
      </c>
      <c r="AJ24" s="177"/>
      <c r="AK24" s="43" t="s">
        <v>74</v>
      </c>
      <c r="AL24" s="178">
        <v>2</v>
      </c>
      <c r="AM24" s="179"/>
      <c r="AN24" s="63"/>
    </row>
    <row r="25" spans="2:40" ht="24.6" customHeight="1" x14ac:dyDescent="0.15">
      <c r="B25" s="44"/>
      <c r="C25" s="197" t="s">
        <v>85</v>
      </c>
      <c r="D25" s="198"/>
      <c r="E25" s="198"/>
      <c r="F25" s="198"/>
      <c r="G25" s="198"/>
      <c r="H25" s="198"/>
      <c r="I25" s="198"/>
      <c r="J25" s="199" t="s">
        <v>86</v>
      </c>
      <c r="K25" s="200"/>
      <c r="L25" s="201"/>
      <c r="M25" s="69"/>
      <c r="N25" s="202">
        <v>2</v>
      </c>
      <c r="O25" s="202"/>
      <c r="P25" s="203"/>
      <c r="Q25" s="204" t="s">
        <v>87</v>
      </c>
      <c r="R25" s="205"/>
      <c r="S25" s="205"/>
      <c r="T25" s="206">
        <v>700</v>
      </c>
      <c r="U25" s="207"/>
      <c r="V25" s="207"/>
      <c r="W25" s="207"/>
      <c r="X25" s="207"/>
      <c r="Y25" s="207"/>
      <c r="Z25" s="207"/>
      <c r="AA25" s="208">
        <f t="shared" si="0"/>
        <v>1400</v>
      </c>
      <c r="AB25" s="209"/>
      <c r="AC25" s="209"/>
      <c r="AD25" s="209"/>
      <c r="AE25" s="209"/>
      <c r="AF25" s="209"/>
      <c r="AG25" s="209"/>
      <c r="AH25" s="210"/>
      <c r="AI25" s="177">
        <v>11</v>
      </c>
      <c r="AJ25" s="177"/>
      <c r="AK25" s="43" t="s">
        <v>74</v>
      </c>
      <c r="AL25" s="178">
        <v>15</v>
      </c>
      <c r="AM25" s="179"/>
      <c r="AN25" s="63"/>
    </row>
    <row r="26" spans="2:40" ht="24.6" customHeight="1" x14ac:dyDescent="0.15">
      <c r="B26" s="40"/>
      <c r="C26" s="197"/>
      <c r="D26" s="198"/>
      <c r="E26" s="198"/>
      <c r="F26" s="198"/>
      <c r="G26" s="198"/>
      <c r="H26" s="198"/>
      <c r="I26" s="198"/>
      <c r="J26" s="199"/>
      <c r="K26" s="200"/>
      <c r="L26" s="201"/>
      <c r="M26" s="69"/>
      <c r="N26" s="202"/>
      <c r="O26" s="202"/>
      <c r="P26" s="203"/>
      <c r="Q26" s="204"/>
      <c r="R26" s="205"/>
      <c r="S26" s="205"/>
      <c r="T26" s="206"/>
      <c r="U26" s="207"/>
      <c r="V26" s="207"/>
      <c r="W26" s="207"/>
      <c r="X26" s="207"/>
      <c r="Y26" s="207"/>
      <c r="Z26" s="207"/>
      <c r="AA26" s="208">
        <f t="shared" si="0"/>
        <v>0</v>
      </c>
      <c r="AB26" s="209"/>
      <c r="AC26" s="209"/>
      <c r="AD26" s="209"/>
      <c r="AE26" s="209"/>
      <c r="AF26" s="209"/>
      <c r="AG26" s="209"/>
      <c r="AH26" s="210"/>
      <c r="AI26" s="177"/>
      <c r="AJ26" s="177"/>
      <c r="AK26" s="43" t="s">
        <v>74</v>
      </c>
      <c r="AL26" s="178"/>
      <c r="AM26" s="179"/>
      <c r="AN26" s="63"/>
    </row>
    <row r="27" spans="2:40" ht="24.6" customHeight="1" x14ac:dyDescent="0.15">
      <c r="B27" s="40"/>
      <c r="C27" s="197"/>
      <c r="D27" s="198"/>
      <c r="E27" s="198"/>
      <c r="F27" s="198"/>
      <c r="G27" s="198"/>
      <c r="H27" s="198"/>
      <c r="I27" s="198"/>
      <c r="J27" s="199"/>
      <c r="K27" s="200"/>
      <c r="L27" s="201"/>
      <c r="M27" s="69"/>
      <c r="N27" s="202"/>
      <c r="O27" s="202"/>
      <c r="P27" s="203"/>
      <c r="Q27" s="204"/>
      <c r="R27" s="205"/>
      <c r="S27" s="205"/>
      <c r="T27" s="206"/>
      <c r="U27" s="207"/>
      <c r="V27" s="207"/>
      <c r="W27" s="207"/>
      <c r="X27" s="207"/>
      <c r="Y27" s="207"/>
      <c r="Z27" s="207"/>
      <c r="AA27" s="208">
        <f t="shared" si="0"/>
        <v>0</v>
      </c>
      <c r="AB27" s="209"/>
      <c r="AC27" s="209"/>
      <c r="AD27" s="209"/>
      <c r="AE27" s="209"/>
      <c r="AF27" s="209"/>
      <c r="AG27" s="209"/>
      <c r="AH27" s="210"/>
      <c r="AI27" s="177"/>
      <c r="AJ27" s="177"/>
      <c r="AK27" s="43" t="s">
        <v>74</v>
      </c>
      <c r="AL27" s="178"/>
      <c r="AM27" s="179"/>
      <c r="AN27" s="63"/>
    </row>
    <row r="28" spans="2:40" ht="24.6" customHeight="1" x14ac:dyDescent="0.15">
      <c r="B28" s="44" t="s">
        <v>88</v>
      </c>
      <c r="C28" s="197"/>
      <c r="D28" s="198"/>
      <c r="E28" s="198"/>
      <c r="F28" s="198"/>
      <c r="G28" s="198"/>
      <c r="H28" s="198"/>
      <c r="I28" s="198"/>
      <c r="J28" s="199"/>
      <c r="K28" s="200"/>
      <c r="L28" s="201"/>
      <c r="M28" s="69"/>
      <c r="N28" s="202"/>
      <c r="O28" s="202"/>
      <c r="P28" s="203"/>
      <c r="Q28" s="204"/>
      <c r="R28" s="205"/>
      <c r="S28" s="205"/>
      <c r="T28" s="206"/>
      <c r="U28" s="207"/>
      <c r="V28" s="207"/>
      <c r="W28" s="207"/>
      <c r="X28" s="207"/>
      <c r="Y28" s="207"/>
      <c r="Z28" s="207"/>
      <c r="AA28" s="208">
        <f t="shared" si="0"/>
        <v>0</v>
      </c>
      <c r="AB28" s="209"/>
      <c r="AC28" s="209"/>
      <c r="AD28" s="209"/>
      <c r="AE28" s="209"/>
      <c r="AF28" s="209"/>
      <c r="AG28" s="209"/>
      <c r="AH28" s="210"/>
      <c r="AI28" s="177"/>
      <c r="AJ28" s="177"/>
      <c r="AK28" s="43" t="s">
        <v>74</v>
      </c>
      <c r="AL28" s="178"/>
      <c r="AM28" s="179"/>
      <c r="AN28" s="63"/>
    </row>
    <row r="29" spans="2:40" ht="24.6" customHeight="1" x14ac:dyDescent="0.15">
      <c r="B29" s="40"/>
      <c r="C29" s="197"/>
      <c r="D29" s="198"/>
      <c r="E29" s="198"/>
      <c r="F29" s="198"/>
      <c r="G29" s="198"/>
      <c r="H29" s="198"/>
      <c r="I29" s="198"/>
      <c r="J29" s="199"/>
      <c r="K29" s="200"/>
      <c r="L29" s="201"/>
      <c r="M29" s="69"/>
      <c r="N29" s="202"/>
      <c r="O29" s="202"/>
      <c r="P29" s="203"/>
      <c r="Q29" s="204"/>
      <c r="R29" s="205"/>
      <c r="S29" s="205"/>
      <c r="T29" s="206"/>
      <c r="U29" s="207"/>
      <c r="V29" s="207"/>
      <c r="W29" s="207"/>
      <c r="X29" s="207"/>
      <c r="Y29" s="207"/>
      <c r="Z29" s="207"/>
      <c r="AA29" s="208">
        <f t="shared" si="0"/>
        <v>0</v>
      </c>
      <c r="AB29" s="209"/>
      <c r="AC29" s="209"/>
      <c r="AD29" s="209"/>
      <c r="AE29" s="209"/>
      <c r="AF29" s="209"/>
      <c r="AG29" s="209"/>
      <c r="AH29" s="210"/>
      <c r="AI29" s="177"/>
      <c r="AJ29" s="177"/>
      <c r="AK29" s="43" t="s">
        <v>74</v>
      </c>
      <c r="AL29" s="178"/>
      <c r="AM29" s="179"/>
      <c r="AN29" s="63"/>
    </row>
    <row r="30" spans="2:40" ht="24.6" customHeight="1" x14ac:dyDescent="0.15">
      <c r="B30" s="40"/>
      <c r="C30" s="197"/>
      <c r="D30" s="198"/>
      <c r="E30" s="198"/>
      <c r="F30" s="198"/>
      <c r="G30" s="198"/>
      <c r="H30" s="198"/>
      <c r="I30" s="198"/>
      <c r="J30" s="199"/>
      <c r="K30" s="200"/>
      <c r="L30" s="201"/>
      <c r="M30" s="69"/>
      <c r="N30" s="202"/>
      <c r="O30" s="202"/>
      <c r="P30" s="203"/>
      <c r="Q30" s="204"/>
      <c r="R30" s="205"/>
      <c r="S30" s="205"/>
      <c r="T30" s="206"/>
      <c r="U30" s="207"/>
      <c r="V30" s="207"/>
      <c r="W30" s="207"/>
      <c r="X30" s="207"/>
      <c r="Y30" s="207"/>
      <c r="Z30" s="207"/>
      <c r="AA30" s="208">
        <f t="shared" si="0"/>
        <v>0</v>
      </c>
      <c r="AB30" s="209"/>
      <c r="AC30" s="209"/>
      <c r="AD30" s="209"/>
      <c r="AE30" s="209"/>
      <c r="AF30" s="209"/>
      <c r="AG30" s="209"/>
      <c r="AH30" s="210"/>
      <c r="AI30" s="177"/>
      <c r="AJ30" s="177"/>
      <c r="AK30" s="43" t="s">
        <v>74</v>
      </c>
      <c r="AL30" s="178"/>
      <c r="AM30" s="179"/>
      <c r="AN30" s="63"/>
    </row>
    <row r="31" spans="2:40" ht="24.6" customHeight="1" x14ac:dyDescent="0.15">
      <c r="B31" s="44"/>
      <c r="C31" s="197"/>
      <c r="D31" s="198"/>
      <c r="E31" s="198"/>
      <c r="F31" s="198"/>
      <c r="G31" s="198"/>
      <c r="H31" s="198"/>
      <c r="I31" s="198"/>
      <c r="J31" s="199"/>
      <c r="K31" s="200"/>
      <c r="L31" s="201"/>
      <c r="M31" s="69"/>
      <c r="N31" s="202"/>
      <c r="O31" s="202"/>
      <c r="P31" s="203"/>
      <c r="Q31" s="204"/>
      <c r="R31" s="205"/>
      <c r="S31" s="205"/>
      <c r="T31" s="206"/>
      <c r="U31" s="207"/>
      <c r="V31" s="207"/>
      <c r="W31" s="207"/>
      <c r="X31" s="207"/>
      <c r="Y31" s="207"/>
      <c r="Z31" s="207"/>
      <c r="AA31" s="208">
        <f t="shared" si="0"/>
        <v>0</v>
      </c>
      <c r="AB31" s="209"/>
      <c r="AC31" s="209"/>
      <c r="AD31" s="209"/>
      <c r="AE31" s="209"/>
      <c r="AF31" s="209"/>
      <c r="AG31" s="209"/>
      <c r="AH31" s="210"/>
      <c r="AI31" s="177"/>
      <c r="AJ31" s="177"/>
      <c r="AK31" s="43" t="s">
        <v>74</v>
      </c>
      <c r="AL31" s="178"/>
      <c r="AM31" s="179"/>
      <c r="AN31" s="63"/>
    </row>
    <row r="32" spans="2:40" ht="24.6" customHeight="1" x14ac:dyDescent="0.15">
      <c r="B32" s="45" t="s">
        <v>89</v>
      </c>
      <c r="C32" s="197"/>
      <c r="D32" s="198"/>
      <c r="E32" s="198"/>
      <c r="F32" s="198"/>
      <c r="G32" s="198"/>
      <c r="H32" s="198"/>
      <c r="I32" s="198"/>
      <c r="J32" s="199"/>
      <c r="K32" s="200"/>
      <c r="L32" s="201"/>
      <c r="M32" s="69"/>
      <c r="N32" s="202"/>
      <c r="O32" s="202"/>
      <c r="P32" s="203"/>
      <c r="Q32" s="204"/>
      <c r="R32" s="205"/>
      <c r="S32" s="205"/>
      <c r="T32" s="206"/>
      <c r="U32" s="207"/>
      <c r="V32" s="207"/>
      <c r="W32" s="207"/>
      <c r="X32" s="207"/>
      <c r="Y32" s="207"/>
      <c r="Z32" s="207"/>
      <c r="AA32" s="208">
        <f t="shared" si="0"/>
        <v>0</v>
      </c>
      <c r="AB32" s="209"/>
      <c r="AC32" s="209"/>
      <c r="AD32" s="209"/>
      <c r="AE32" s="209"/>
      <c r="AF32" s="209"/>
      <c r="AG32" s="209"/>
      <c r="AH32" s="210"/>
      <c r="AI32" s="177"/>
      <c r="AJ32" s="177"/>
      <c r="AK32" s="43" t="s">
        <v>74</v>
      </c>
      <c r="AL32" s="178"/>
      <c r="AM32" s="179"/>
      <c r="AN32" s="63"/>
    </row>
    <row r="33" spans="2:40" ht="24.6" customHeight="1" x14ac:dyDescent="0.15">
      <c r="B33" s="44" t="s">
        <v>90</v>
      </c>
      <c r="C33" s="197"/>
      <c r="D33" s="198"/>
      <c r="E33" s="198"/>
      <c r="F33" s="198"/>
      <c r="G33" s="198"/>
      <c r="H33" s="198"/>
      <c r="I33" s="198"/>
      <c r="J33" s="199"/>
      <c r="K33" s="200"/>
      <c r="L33" s="201"/>
      <c r="M33" s="69"/>
      <c r="N33" s="202"/>
      <c r="O33" s="202"/>
      <c r="P33" s="203"/>
      <c r="Q33" s="204"/>
      <c r="R33" s="205"/>
      <c r="S33" s="205"/>
      <c r="T33" s="206"/>
      <c r="U33" s="207"/>
      <c r="V33" s="207"/>
      <c r="W33" s="207"/>
      <c r="X33" s="207"/>
      <c r="Y33" s="207"/>
      <c r="Z33" s="207"/>
      <c r="AA33" s="208">
        <f t="shared" si="0"/>
        <v>0</v>
      </c>
      <c r="AB33" s="209"/>
      <c r="AC33" s="209"/>
      <c r="AD33" s="209"/>
      <c r="AE33" s="209"/>
      <c r="AF33" s="209"/>
      <c r="AG33" s="209"/>
      <c r="AH33" s="210"/>
      <c r="AI33" s="177"/>
      <c r="AJ33" s="177"/>
      <c r="AK33" s="43" t="s">
        <v>74</v>
      </c>
      <c r="AL33" s="178"/>
      <c r="AM33" s="179"/>
      <c r="AN33" s="63"/>
    </row>
    <row r="34" spans="2:40" ht="24.6" customHeight="1" x14ac:dyDescent="0.15">
      <c r="B34" s="46"/>
      <c r="C34" s="197"/>
      <c r="D34" s="198"/>
      <c r="E34" s="198"/>
      <c r="F34" s="198"/>
      <c r="G34" s="198"/>
      <c r="H34" s="198"/>
      <c r="I34" s="198"/>
      <c r="J34" s="199"/>
      <c r="K34" s="200"/>
      <c r="L34" s="201"/>
      <c r="M34" s="69"/>
      <c r="N34" s="202"/>
      <c r="O34" s="202"/>
      <c r="P34" s="203"/>
      <c r="Q34" s="204"/>
      <c r="R34" s="205"/>
      <c r="S34" s="205"/>
      <c r="T34" s="206"/>
      <c r="U34" s="207"/>
      <c r="V34" s="207"/>
      <c r="W34" s="207"/>
      <c r="X34" s="207"/>
      <c r="Y34" s="207"/>
      <c r="Z34" s="207"/>
      <c r="AA34" s="208">
        <f t="shared" si="0"/>
        <v>0</v>
      </c>
      <c r="AB34" s="209"/>
      <c r="AC34" s="209"/>
      <c r="AD34" s="209"/>
      <c r="AE34" s="209"/>
      <c r="AF34" s="209"/>
      <c r="AG34" s="209"/>
      <c r="AH34" s="210"/>
      <c r="AI34" s="177"/>
      <c r="AJ34" s="177"/>
      <c r="AK34" s="43" t="s">
        <v>74</v>
      </c>
      <c r="AL34" s="178"/>
      <c r="AM34" s="179"/>
      <c r="AN34" s="63"/>
    </row>
    <row r="35" spans="2:40" ht="24.6" customHeight="1" x14ac:dyDescent="0.15">
      <c r="B35" s="45" t="s">
        <v>91</v>
      </c>
      <c r="C35" s="197"/>
      <c r="D35" s="198"/>
      <c r="E35" s="198"/>
      <c r="F35" s="198"/>
      <c r="G35" s="198"/>
      <c r="H35" s="198"/>
      <c r="I35" s="198"/>
      <c r="J35" s="199"/>
      <c r="K35" s="200"/>
      <c r="L35" s="201"/>
      <c r="M35" s="69"/>
      <c r="N35" s="202"/>
      <c r="O35" s="202"/>
      <c r="P35" s="203"/>
      <c r="Q35" s="204"/>
      <c r="R35" s="205"/>
      <c r="S35" s="205"/>
      <c r="T35" s="206"/>
      <c r="U35" s="207"/>
      <c r="V35" s="207"/>
      <c r="W35" s="207"/>
      <c r="X35" s="207"/>
      <c r="Y35" s="207"/>
      <c r="Z35" s="207"/>
      <c r="AA35" s="208">
        <f t="shared" si="0"/>
        <v>0</v>
      </c>
      <c r="AB35" s="209"/>
      <c r="AC35" s="209"/>
      <c r="AD35" s="209"/>
      <c r="AE35" s="209"/>
      <c r="AF35" s="209"/>
      <c r="AG35" s="209"/>
      <c r="AH35" s="210"/>
      <c r="AI35" s="177"/>
      <c r="AJ35" s="177"/>
      <c r="AK35" s="43" t="s">
        <v>74</v>
      </c>
      <c r="AL35" s="178"/>
      <c r="AM35" s="179"/>
      <c r="AN35" s="63"/>
    </row>
    <row r="36" spans="2:40" ht="24.6" customHeight="1" x14ac:dyDescent="0.15">
      <c r="B36" s="44"/>
      <c r="C36" s="180"/>
      <c r="D36" s="181"/>
      <c r="E36" s="181"/>
      <c r="F36" s="181"/>
      <c r="G36" s="181"/>
      <c r="H36" s="181"/>
      <c r="I36" s="181"/>
      <c r="J36" s="182"/>
      <c r="K36" s="183"/>
      <c r="L36" s="184"/>
      <c r="M36" s="69"/>
      <c r="N36" s="185"/>
      <c r="O36" s="185"/>
      <c r="P36" s="186"/>
      <c r="Q36" s="187"/>
      <c r="R36" s="188"/>
      <c r="S36" s="188"/>
      <c r="T36" s="189"/>
      <c r="U36" s="190"/>
      <c r="V36" s="190"/>
      <c r="W36" s="190"/>
      <c r="X36" s="190"/>
      <c r="Y36" s="190"/>
      <c r="Z36" s="190"/>
      <c r="AA36" s="191">
        <f t="shared" si="0"/>
        <v>0</v>
      </c>
      <c r="AB36" s="192"/>
      <c r="AC36" s="192"/>
      <c r="AD36" s="192"/>
      <c r="AE36" s="192"/>
      <c r="AF36" s="192"/>
      <c r="AG36" s="192"/>
      <c r="AH36" s="193"/>
      <c r="AI36" s="194"/>
      <c r="AJ36" s="194"/>
      <c r="AK36" s="47" t="s">
        <v>74</v>
      </c>
      <c r="AL36" s="195"/>
      <c r="AM36" s="196"/>
      <c r="AN36" s="63"/>
    </row>
    <row r="37" spans="2:40" ht="24.6" customHeight="1" x14ac:dyDescent="0.15">
      <c r="B37" s="40"/>
      <c r="C37" s="155" t="str">
        <f>IF(AI18=1,"",IF(AI18=2,"うち、",""))</f>
        <v/>
      </c>
      <c r="D37" s="156"/>
      <c r="E37" s="156"/>
      <c r="F37" s="157" t="s">
        <v>92</v>
      </c>
      <c r="G37" s="158"/>
      <c r="H37" s="158"/>
      <c r="I37" s="158"/>
      <c r="J37" s="158"/>
      <c r="K37" s="158"/>
      <c r="L37" s="158"/>
      <c r="M37" s="48" t="s">
        <v>61</v>
      </c>
      <c r="N37" s="159" t="s">
        <v>93</v>
      </c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60"/>
      <c r="AA37" s="161">
        <f>IF(AI18=1,ROUNDDOWN(SUMIF(M20:M36,"",AA20:AH36)*(G41/100),0)+ROUNDDOWN(SUMIF(M20:M36,F42,AA20:AH36)*(G42/100),0),IF(AI18=2,ROUNDDOWN(SUMIF(M20:M36,"",AA20:AH36)/(1+(G41/100))*(G41/100)+ROUNDDOWN(SUMIF(M20:M36,F42,AA20:AH36)/(1+(G42/100))*(G42/100),0),0)))</f>
        <v>42620</v>
      </c>
      <c r="AB37" s="162"/>
      <c r="AC37" s="162"/>
      <c r="AD37" s="162"/>
      <c r="AE37" s="162"/>
      <c r="AF37" s="162"/>
      <c r="AG37" s="162"/>
      <c r="AH37" s="163"/>
      <c r="AI37" s="164"/>
      <c r="AJ37" s="165"/>
      <c r="AK37" s="166"/>
      <c r="AL37" s="166"/>
      <c r="AM37" s="167"/>
      <c r="AN37" s="63"/>
    </row>
    <row r="38" spans="2:40" ht="24.6" customHeight="1" x14ac:dyDescent="0.15">
      <c r="B38" s="49"/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70"/>
      <c r="Q38" s="171" t="s">
        <v>94</v>
      </c>
      <c r="R38" s="172"/>
      <c r="S38" s="172"/>
      <c r="T38" s="172"/>
      <c r="U38" s="172"/>
      <c r="V38" s="172"/>
      <c r="W38" s="172"/>
      <c r="X38" s="172"/>
      <c r="Y38" s="172"/>
      <c r="Z38" s="173"/>
      <c r="AA38" s="161">
        <f>IF(AI18=1,SUM(AA20:AH37),IF(AI18=2,SUM(AA20:AH36),0))</f>
        <v>475020</v>
      </c>
      <c r="AB38" s="162"/>
      <c r="AC38" s="162"/>
      <c r="AD38" s="162"/>
      <c r="AE38" s="162"/>
      <c r="AF38" s="162"/>
      <c r="AG38" s="162"/>
      <c r="AH38" s="163"/>
      <c r="AI38" s="174"/>
      <c r="AJ38" s="175"/>
      <c r="AK38" s="175"/>
      <c r="AL38" s="175"/>
      <c r="AM38" s="176"/>
      <c r="AN38" s="57"/>
    </row>
    <row r="39" spans="2:40" ht="15" customHeight="1" thickBo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2:40" ht="20.100000000000001" customHeight="1" x14ac:dyDescent="0.15">
      <c r="B40" s="100" t="s">
        <v>95</v>
      </c>
      <c r="C40" s="103" t="s">
        <v>96</v>
      </c>
      <c r="D40" s="104"/>
      <c r="E40" s="104"/>
      <c r="F40" s="104"/>
      <c r="G40" s="104"/>
      <c r="H40" s="104"/>
      <c r="I40" s="104"/>
      <c r="J40" s="105"/>
      <c r="K40" s="103" t="s">
        <v>97</v>
      </c>
      <c r="L40" s="104"/>
      <c r="M40" s="104"/>
      <c r="N40" s="104"/>
      <c r="O40" s="104"/>
      <c r="P40" s="105"/>
      <c r="Q40" s="106" t="s">
        <v>98</v>
      </c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8" t="s">
        <v>99</v>
      </c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10"/>
    </row>
    <row r="41" spans="2:40" ht="20.100000000000001" customHeight="1" x14ac:dyDescent="0.15">
      <c r="B41" s="101"/>
      <c r="C41" s="111" t="s">
        <v>100</v>
      </c>
      <c r="D41" s="112"/>
      <c r="E41" s="112"/>
      <c r="F41" s="50"/>
      <c r="G41" s="70">
        <v>10</v>
      </c>
      <c r="H41" s="113" t="s">
        <v>101</v>
      </c>
      <c r="I41" s="114"/>
      <c r="J41" s="115"/>
      <c r="K41" s="116">
        <f>IF(AI18=1,SUMIF(M20:M36,"",AA20:AH36),IF(AI18=2,AB41-Q41,0))</f>
        <v>401400</v>
      </c>
      <c r="L41" s="117"/>
      <c r="M41" s="117"/>
      <c r="N41" s="117"/>
      <c r="O41" s="117"/>
      <c r="P41" s="118"/>
      <c r="Q41" s="119">
        <f>IF(AI18=1,ROUNDDOWN(K41*(G41/100),0),IF(AI18=2,ROUNDDOWN(SUMIF(M20:M36,"",AA20:AH36)/(1+(G41/100))*(G41/100),0),0))</f>
        <v>40140</v>
      </c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1">
        <f>IF(AI18=1,SUM(K41:AA41),IF(AI18=2,SUMIF(M20:M36,"",AA20:AH36),0))</f>
        <v>441540</v>
      </c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2"/>
    </row>
    <row r="42" spans="2:40" ht="20.100000000000001" customHeight="1" x14ac:dyDescent="0.15">
      <c r="B42" s="101"/>
      <c r="C42" s="133" t="s">
        <v>102</v>
      </c>
      <c r="D42" s="134"/>
      <c r="E42" s="134"/>
      <c r="F42" s="52" t="s">
        <v>61</v>
      </c>
      <c r="G42" s="70">
        <v>8</v>
      </c>
      <c r="H42" s="135" t="s">
        <v>101</v>
      </c>
      <c r="I42" s="136"/>
      <c r="J42" s="137"/>
      <c r="K42" s="138">
        <f>IF(AI18=1,SUMIF(M20:M36,F42,AA20:AH36),IF(AI18=2,AB42-Q42,0))</f>
        <v>31000</v>
      </c>
      <c r="L42" s="139"/>
      <c r="M42" s="139"/>
      <c r="N42" s="139"/>
      <c r="O42" s="139"/>
      <c r="P42" s="140"/>
      <c r="Q42" s="141">
        <f>IF(AI18=1,ROUNDDOWN(K42*(G42/100),0),IF(AI18=2,ROUNDDOWN(SUMIF(M20:M36,F42,AA20:AH36)/(1+(G42/100))*(G42/100),0),0))</f>
        <v>2480</v>
      </c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3">
        <f>IF(AI18=1,SUM(K42:AA42),IF(AI18=2,SUMIF(M20:M36,F42,AA20:AH36),0))</f>
        <v>33480</v>
      </c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4"/>
    </row>
    <row r="43" spans="2:40" ht="20.100000000000001" customHeight="1" x14ac:dyDescent="0.15">
      <c r="B43" s="101"/>
      <c r="C43" s="133"/>
      <c r="D43" s="134"/>
      <c r="E43" s="134"/>
      <c r="F43" s="50"/>
      <c r="G43" s="71"/>
      <c r="H43" s="145"/>
      <c r="I43" s="146"/>
      <c r="J43" s="147"/>
      <c r="K43" s="148"/>
      <c r="L43" s="149"/>
      <c r="M43" s="149"/>
      <c r="N43" s="149"/>
      <c r="O43" s="149"/>
      <c r="P43" s="150"/>
      <c r="Q43" s="151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3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4"/>
    </row>
    <row r="44" spans="2:40" ht="20.100000000000001" customHeight="1" thickBot="1" x14ac:dyDescent="0.2">
      <c r="B44" s="102"/>
      <c r="C44" s="123" t="s">
        <v>103</v>
      </c>
      <c r="D44" s="124"/>
      <c r="E44" s="124"/>
      <c r="F44" s="124"/>
      <c r="G44" s="124"/>
      <c r="H44" s="124"/>
      <c r="I44" s="124"/>
      <c r="J44" s="125"/>
      <c r="K44" s="126">
        <f>SUM(K41:P43)</f>
        <v>432400</v>
      </c>
      <c r="L44" s="127"/>
      <c r="M44" s="127"/>
      <c r="N44" s="127"/>
      <c r="O44" s="127"/>
      <c r="P44" s="128"/>
      <c r="Q44" s="129">
        <f>SUM(Q41:AA43)</f>
        <v>42620</v>
      </c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30">
        <f>SUM(AB41:AM43)</f>
        <v>475020</v>
      </c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2"/>
    </row>
    <row r="45" spans="2:40" ht="20.10000000000000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</sheetData>
  <sheetProtection algorithmName="SHA-512" hashValue="DgbrmExPECtrXD9HA2CKaV3XrWC7/lMWiuCW+/mOsjmY4SGPkz2iugudE64pj8ok0pGri7Cvtrnu85GPVQe7FQ==" saltValue="26sihFWRyAYbdXU1SnjVDg==" spinCount="100000" sheet="1" formatCells="0" formatRows="0"/>
  <mergeCells count="221">
    <mergeCell ref="Z4:AM5"/>
    <mergeCell ref="J6:P6"/>
    <mergeCell ref="Q6:AM6"/>
    <mergeCell ref="Q7:V8"/>
    <mergeCell ref="Q13:V13"/>
    <mergeCell ref="D14:M14"/>
    <mergeCell ref="Q14:V14"/>
    <mergeCell ref="W14:AM14"/>
    <mergeCell ref="G2:O2"/>
    <mergeCell ref="P2:Y2"/>
    <mergeCell ref="AI2:AM2"/>
    <mergeCell ref="D12:N12"/>
    <mergeCell ref="Q12:V12"/>
    <mergeCell ref="W12:AC12"/>
    <mergeCell ref="AD12:AE12"/>
    <mergeCell ref="AF12:AK12"/>
    <mergeCell ref="AL12:AM12"/>
    <mergeCell ref="H9:I9"/>
    <mergeCell ref="Q9:AM9"/>
    <mergeCell ref="B10:D10"/>
    <mergeCell ref="F10:K10"/>
    <mergeCell ref="Q10:V11"/>
    <mergeCell ref="W10:AM10"/>
    <mergeCell ref="B11:C11"/>
    <mergeCell ref="D11:O11"/>
    <mergeCell ref="W11:AM11"/>
    <mergeCell ref="B4:C5"/>
    <mergeCell ref="Q4:Y5"/>
    <mergeCell ref="W7:AB8"/>
    <mergeCell ref="AC7:AH8"/>
    <mergeCell ref="AI7:AM8"/>
    <mergeCell ref="C18:P18"/>
    <mergeCell ref="Q18:Z18"/>
    <mergeCell ref="AA18:AH18"/>
    <mergeCell ref="AJ18:AM18"/>
    <mergeCell ref="C19:I19"/>
    <mergeCell ref="J19:L19"/>
    <mergeCell ref="N19:P19"/>
    <mergeCell ref="Q19:S19"/>
    <mergeCell ref="T19:Z19"/>
    <mergeCell ref="AA19:AH19"/>
    <mergeCell ref="AI19:AM19"/>
    <mergeCell ref="B15:D15"/>
    <mergeCell ref="E15:O15"/>
    <mergeCell ref="Q15:Z15"/>
    <mergeCell ref="AA15:AM15"/>
    <mergeCell ref="B16:D16"/>
    <mergeCell ref="E16:I16"/>
    <mergeCell ref="J16:K16"/>
    <mergeCell ref="L16:O16"/>
    <mergeCell ref="B13:C13"/>
    <mergeCell ref="D13:N13"/>
    <mergeCell ref="C20:I20"/>
    <mergeCell ref="J20:L20"/>
    <mergeCell ref="N20:P20"/>
    <mergeCell ref="Q20:S20"/>
    <mergeCell ref="T20:Z20"/>
    <mergeCell ref="AA20:AH20"/>
    <mergeCell ref="AI20:AJ20"/>
    <mergeCell ref="AL20:AM20"/>
    <mergeCell ref="AI21:AJ21"/>
    <mergeCell ref="AL21:AM21"/>
    <mergeCell ref="C22:I22"/>
    <mergeCell ref="J22:L22"/>
    <mergeCell ref="N22:P22"/>
    <mergeCell ref="Q22:S22"/>
    <mergeCell ref="T22:Z22"/>
    <mergeCell ref="AA22:AH22"/>
    <mergeCell ref="AI22:AJ22"/>
    <mergeCell ref="AL22:AM22"/>
    <mergeCell ref="C21:I21"/>
    <mergeCell ref="J21:L21"/>
    <mergeCell ref="N21:P21"/>
    <mergeCell ref="Q21:S21"/>
    <mergeCell ref="T21:Z21"/>
    <mergeCell ref="AA21:AH21"/>
    <mergeCell ref="AI23:AJ23"/>
    <mergeCell ref="AL23:AM23"/>
    <mergeCell ref="C24:I24"/>
    <mergeCell ref="J24:L24"/>
    <mergeCell ref="N24:P24"/>
    <mergeCell ref="Q24:S24"/>
    <mergeCell ref="T24:Z24"/>
    <mergeCell ref="AA24:AH24"/>
    <mergeCell ref="AI24:AJ24"/>
    <mergeCell ref="AL24:AM24"/>
    <mergeCell ref="C23:I23"/>
    <mergeCell ref="J23:L23"/>
    <mergeCell ref="N23:P23"/>
    <mergeCell ref="Q23:S23"/>
    <mergeCell ref="T23:Z23"/>
    <mergeCell ref="AA23:AH23"/>
    <mergeCell ref="AI25:AJ25"/>
    <mergeCell ref="AL25:AM25"/>
    <mergeCell ref="C26:I26"/>
    <mergeCell ref="J26:L26"/>
    <mergeCell ref="N26:P26"/>
    <mergeCell ref="Q26:S26"/>
    <mergeCell ref="T26:Z26"/>
    <mergeCell ref="AA26:AH26"/>
    <mergeCell ref="AI26:AJ26"/>
    <mergeCell ref="AL26:AM26"/>
    <mergeCell ref="C25:I25"/>
    <mergeCell ref="J25:L25"/>
    <mergeCell ref="N25:P25"/>
    <mergeCell ref="Q25:S25"/>
    <mergeCell ref="T25:Z25"/>
    <mergeCell ref="AA25:AH25"/>
    <mergeCell ref="AI27:AJ27"/>
    <mergeCell ref="AL27:AM27"/>
    <mergeCell ref="C28:I28"/>
    <mergeCell ref="J28:L28"/>
    <mergeCell ref="N28:P28"/>
    <mergeCell ref="Q28:S28"/>
    <mergeCell ref="T28:Z28"/>
    <mergeCell ref="AA28:AH28"/>
    <mergeCell ref="AI28:AJ28"/>
    <mergeCell ref="AL28:AM28"/>
    <mergeCell ref="C27:I27"/>
    <mergeCell ref="J27:L27"/>
    <mergeCell ref="N27:P27"/>
    <mergeCell ref="Q27:S27"/>
    <mergeCell ref="T27:Z27"/>
    <mergeCell ref="AA27:AH27"/>
    <mergeCell ref="AI29:AJ29"/>
    <mergeCell ref="AL29:AM29"/>
    <mergeCell ref="C30:I30"/>
    <mergeCell ref="J30:L30"/>
    <mergeCell ref="N30:P30"/>
    <mergeCell ref="Q30:S30"/>
    <mergeCell ref="T30:Z30"/>
    <mergeCell ref="AA30:AH30"/>
    <mergeCell ref="AI30:AJ30"/>
    <mergeCell ref="AL30:AM30"/>
    <mergeCell ref="C29:I29"/>
    <mergeCell ref="J29:L29"/>
    <mergeCell ref="N29:P29"/>
    <mergeCell ref="Q29:S29"/>
    <mergeCell ref="T29:Z29"/>
    <mergeCell ref="AA29:AH29"/>
    <mergeCell ref="AI31:AJ31"/>
    <mergeCell ref="AL31:AM31"/>
    <mergeCell ref="C32:I32"/>
    <mergeCell ref="J32:L32"/>
    <mergeCell ref="N32:P32"/>
    <mergeCell ref="Q32:S32"/>
    <mergeCell ref="T32:Z32"/>
    <mergeCell ref="AA32:AH32"/>
    <mergeCell ref="AI32:AJ32"/>
    <mergeCell ref="AL32:AM32"/>
    <mergeCell ref="C31:I31"/>
    <mergeCell ref="J31:L31"/>
    <mergeCell ref="N31:P31"/>
    <mergeCell ref="Q31:S31"/>
    <mergeCell ref="T31:Z31"/>
    <mergeCell ref="AA31:AH31"/>
    <mergeCell ref="AI33:AJ33"/>
    <mergeCell ref="AL33:AM33"/>
    <mergeCell ref="C34:I34"/>
    <mergeCell ref="J34:L34"/>
    <mergeCell ref="N34:P34"/>
    <mergeCell ref="Q34:S34"/>
    <mergeCell ref="T34:Z34"/>
    <mergeCell ref="AA34:AH34"/>
    <mergeCell ref="AI34:AJ34"/>
    <mergeCell ref="AL34:AM34"/>
    <mergeCell ref="C33:I33"/>
    <mergeCell ref="J33:L33"/>
    <mergeCell ref="N33:P33"/>
    <mergeCell ref="Q33:S33"/>
    <mergeCell ref="T33:Z33"/>
    <mergeCell ref="AA33:AH33"/>
    <mergeCell ref="AI35:AJ35"/>
    <mergeCell ref="AL35:AM35"/>
    <mergeCell ref="C36:I36"/>
    <mergeCell ref="J36:L36"/>
    <mergeCell ref="N36:P36"/>
    <mergeCell ref="Q36:S36"/>
    <mergeCell ref="T36:Z36"/>
    <mergeCell ref="AA36:AH36"/>
    <mergeCell ref="AI36:AJ36"/>
    <mergeCell ref="AL36:AM36"/>
    <mergeCell ref="C35:I35"/>
    <mergeCell ref="J35:L35"/>
    <mergeCell ref="N35:P35"/>
    <mergeCell ref="Q35:S35"/>
    <mergeCell ref="T35:Z35"/>
    <mergeCell ref="AA35:AH35"/>
    <mergeCell ref="C37:E37"/>
    <mergeCell ref="F37:L37"/>
    <mergeCell ref="N37:Z37"/>
    <mergeCell ref="AA37:AH37"/>
    <mergeCell ref="AI37:AM37"/>
    <mergeCell ref="C38:P38"/>
    <mergeCell ref="Q38:Z38"/>
    <mergeCell ref="AA38:AH38"/>
    <mergeCell ref="AI38:AM38"/>
    <mergeCell ref="B40:B44"/>
    <mergeCell ref="C40:J40"/>
    <mergeCell ref="K40:P40"/>
    <mergeCell ref="Q40:AA40"/>
    <mergeCell ref="AB40:AM40"/>
    <mergeCell ref="C41:E41"/>
    <mergeCell ref="H41:J41"/>
    <mergeCell ref="K41:P41"/>
    <mergeCell ref="Q41:AA41"/>
    <mergeCell ref="AB41:AM41"/>
    <mergeCell ref="C44:J44"/>
    <mergeCell ref="K44:P44"/>
    <mergeCell ref="Q44:AA44"/>
    <mergeCell ref="AB44:AM44"/>
    <mergeCell ref="C42:E42"/>
    <mergeCell ref="H42:J42"/>
    <mergeCell ref="K42:P42"/>
    <mergeCell ref="Q42:AA42"/>
    <mergeCell ref="AB42:AM42"/>
    <mergeCell ref="C43:E43"/>
    <mergeCell ref="H43:J43"/>
    <mergeCell ref="K43:P43"/>
    <mergeCell ref="Q43:AA43"/>
    <mergeCell ref="AB43:AM43"/>
  </mergeCells>
  <phoneticPr fontId="2"/>
  <dataValidations disablePrompts="1" count="3">
    <dataValidation type="list" allowBlank="1" showInputMessage="1" showErrorMessage="1" sqref="AA18:AH18">
      <formula1>" 外税 (税抜), 内税 (税込)"</formula1>
    </dataValidation>
    <dataValidation type="textLength" allowBlank="1" showInputMessage="1" showErrorMessage="1" sqref="L10 F10">
      <formula1>13</formula1>
      <formula2>13</formula2>
    </dataValidation>
    <dataValidation type="list" allowBlank="1" showInputMessage="1" showErrorMessage="1" sqref="M20:M36">
      <formula1>"※"</formula1>
    </dataValidation>
  </dataValidations>
  <printOptions horizontalCentered="1" verticalCentered="1"/>
  <pageMargins left="0.19685039370078741" right="0" top="0.19685039370078741" bottom="0.19685039370078741" header="0.19685039370078741" footer="7.874015748031496E-2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25</xdr:col>
                    <xdr:colOff>38100</xdr:colOff>
                    <xdr:row>12</xdr:row>
                    <xdr:rowOff>38100</xdr:rowOff>
                  </from>
                  <to>
                    <xdr:col>29</xdr:col>
                    <xdr:colOff>57150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32</xdr:col>
                    <xdr:colOff>38100</xdr:colOff>
                    <xdr:row>12</xdr:row>
                    <xdr:rowOff>38100</xdr:rowOff>
                  </from>
                  <to>
                    <xdr:col>36</xdr:col>
                    <xdr:colOff>57150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5" tint="0.39997558519241921"/>
  </sheetPr>
  <dimension ref="B1:AN45"/>
  <sheetViews>
    <sheetView showGridLines="0" showRowColHeaders="0" zoomScaleNormal="100" zoomScaleSheetLayoutView="100" workbookViewId="0"/>
  </sheetViews>
  <sheetFormatPr defaultColWidth="10.625" defaultRowHeight="14.25" x14ac:dyDescent="0.15"/>
  <cols>
    <col min="1" max="1" width="15.625" style="54" customWidth="1"/>
    <col min="2" max="2" width="4.625" style="54" customWidth="1"/>
    <col min="3" max="15" width="3.625" style="54" customWidth="1"/>
    <col min="16" max="39" width="1.875" style="54" customWidth="1"/>
    <col min="40" max="40" width="5.625" style="54" customWidth="1"/>
    <col min="41" max="16384" width="10.625" style="54"/>
  </cols>
  <sheetData>
    <row r="1" spans="2:40" ht="15" customHeight="1" x14ac:dyDescent="0.15">
      <c r="J1" s="55"/>
    </row>
    <row r="2" spans="2:40" ht="30" customHeight="1" x14ac:dyDescent="0.2">
      <c r="B2" s="3"/>
      <c r="C2" s="3"/>
      <c r="D2" s="1"/>
      <c r="E2" s="2"/>
      <c r="F2" s="1"/>
      <c r="G2" s="288" t="s">
        <v>0</v>
      </c>
      <c r="H2" s="289"/>
      <c r="I2" s="289"/>
      <c r="J2" s="289"/>
      <c r="K2" s="289"/>
      <c r="L2" s="289"/>
      <c r="M2" s="289"/>
      <c r="N2" s="289"/>
      <c r="O2" s="289"/>
      <c r="P2" s="290" t="s">
        <v>1</v>
      </c>
      <c r="Q2" s="290"/>
      <c r="R2" s="290"/>
      <c r="S2" s="290"/>
      <c r="T2" s="290"/>
      <c r="U2" s="290"/>
      <c r="V2" s="290"/>
      <c r="W2" s="290"/>
      <c r="X2" s="290"/>
      <c r="Y2" s="290"/>
      <c r="Z2" s="4"/>
      <c r="AA2" s="5"/>
      <c r="AB2" s="5"/>
      <c r="AC2" s="5"/>
      <c r="AD2" s="5"/>
      <c r="AE2" s="5"/>
      <c r="AF2" s="5"/>
      <c r="AG2" s="5"/>
      <c r="AH2" s="6"/>
      <c r="AI2" s="291" t="s">
        <v>2</v>
      </c>
      <c r="AJ2" s="292"/>
      <c r="AK2" s="292"/>
      <c r="AL2" s="292"/>
      <c r="AM2" s="292"/>
      <c r="AN2" s="56"/>
    </row>
    <row r="3" spans="2:40" ht="20.100000000000001" customHeight="1" thickBot="1" x14ac:dyDescent="0.2">
      <c r="B3" s="84" t="str">
        <f>"\"&amp;TEXT(AA38,"###")</f>
        <v>\432400</v>
      </c>
      <c r="C3" s="3"/>
      <c r="D3" s="1"/>
      <c r="E3" s="2"/>
      <c r="F3" s="79"/>
      <c r="G3" s="79"/>
      <c r="H3" s="79"/>
      <c r="I3" s="79"/>
      <c r="J3" s="79"/>
      <c r="K3" s="79"/>
      <c r="L3" s="79"/>
      <c r="M3" s="79"/>
      <c r="N3" s="79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"/>
      <c r="AB3" s="3"/>
      <c r="AC3" s="3"/>
      <c r="AD3" s="3"/>
      <c r="AE3" s="3"/>
      <c r="AF3" s="3"/>
      <c r="AG3" s="3"/>
      <c r="AH3" s="1"/>
      <c r="AI3" s="1"/>
      <c r="AJ3" s="9"/>
      <c r="AK3" s="1"/>
      <c r="AL3" s="1"/>
      <c r="AM3" s="1"/>
      <c r="AN3" s="56"/>
    </row>
    <row r="4" spans="2:40" ht="15" customHeight="1" thickTop="1" x14ac:dyDescent="0.15">
      <c r="B4" s="319" t="s">
        <v>3</v>
      </c>
      <c r="C4" s="320"/>
      <c r="D4" s="10" t="s">
        <v>4</v>
      </c>
      <c r="E4" s="11" t="s">
        <v>5</v>
      </c>
      <c r="F4" s="12" t="s">
        <v>6</v>
      </c>
      <c r="G4" s="12" t="s">
        <v>7</v>
      </c>
      <c r="H4" s="11" t="s">
        <v>4</v>
      </c>
      <c r="I4" s="12" t="s">
        <v>8</v>
      </c>
      <c r="J4" s="12" t="s">
        <v>6</v>
      </c>
      <c r="K4" s="11" t="s">
        <v>7</v>
      </c>
      <c r="L4" s="12" t="s">
        <v>4</v>
      </c>
      <c r="M4" s="13" t="s">
        <v>9</v>
      </c>
      <c r="N4" s="1"/>
      <c r="O4" s="1"/>
      <c r="P4" s="1"/>
      <c r="Q4" s="323" t="s">
        <v>10</v>
      </c>
      <c r="R4" s="324"/>
      <c r="S4" s="324"/>
      <c r="T4" s="324"/>
      <c r="U4" s="324"/>
      <c r="V4" s="324"/>
      <c r="W4" s="324"/>
      <c r="X4" s="324"/>
      <c r="Y4" s="324"/>
      <c r="Z4" s="327" t="s">
        <v>11</v>
      </c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9"/>
      <c r="AN4" s="57"/>
    </row>
    <row r="5" spans="2:40" ht="24.95" customHeight="1" thickBot="1" x14ac:dyDescent="0.2">
      <c r="B5" s="321"/>
      <c r="C5" s="322"/>
      <c r="D5" s="95" t="str">
        <f>IF(ISERR(MID(B3,LEN(B3)-9,1)),"",MID(B3,LEN(B3)-9,1))</f>
        <v/>
      </c>
      <c r="E5" s="96" t="str">
        <f>IF(ISERR(MID(B3,LEN(B3)-8,1)),"",MID(B3,LEN(B3)-8,1))</f>
        <v/>
      </c>
      <c r="F5" s="97" t="str">
        <f>IF(ISERR(MID(B3,LEN(B3)-7,1)),"",MID(B3,LEN(B3)-7,1))</f>
        <v/>
      </c>
      <c r="G5" s="97" t="str">
        <f>IF(ISERR(MID(B3,LEN(B3)-6,1)),"",MID(B3,LEN(B3)-6,1))</f>
        <v>\</v>
      </c>
      <c r="H5" s="98" t="str">
        <f>IF(ISERR(MID(B3,LEN(B3)-5,1)),"",MID(B3,LEN(B3)-5,1))</f>
        <v>4</v>
      </c>
      <c r="I5" s="97" t="str">
        <f>IF(ISERR(MID(B3,LEN(B3)-4,1)),"",MID(B3,LEN(B3)-4,1))</f>
        <v>3</v>
      </c>
      <c r="J5" s="97" t="str">
        <f>IF(ISERR(MID(B3,LEN(B3)-3,1)),"",MID(B3,LEN(B3)-3,1))</f>
        <v>2</v>
      </c>
      <c r="K5" s="98" t="str">
        <f>IF(ISERR(MID(B3,LEN(B3)-2,1)),"",MID(B3,LEN(B3)-2,1))</f>
        <v>4</v>
      </c>
      <c r="L5" s="97" t="str">
        <f>IF(ISERR(MID(B3,LEN(B3)-1,1)),"",MID(B3,LEN(B3)-1,1))</f>
        <v>0</v>
      </c>
      <c r="M5" s="99" t="str">
        <f>IF(ISERR(MID(B3,LEN(B3)-0,1)),"",MID(B3,LEN(B3)-0,1))</f>
        <v>0</v>
      </c>
      <c r="N5" s="1"/>
      <c r="O5" s="1"/>
      <c r="P5" s="1"/>
      <c r="Q5" s="325"/>
      <c r="R5" s="326"/>
      <c r="S5" s="326"/>
      <c r="T5" s="326"/>
      <c r="U5" s="326"/>
      <c r="V5" s="326"/>
      <c r="W5" s="326"/>
      <c r="X5" s="326"/>
      <c r="Y5" s="326"/>
      <c r="Z5" s="330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2"/>
    </row>
    <row r="6" spans="2:40" ht="21.95" customHeight="1" thickTop="1" x14ac:dyDescent="0.15">
      <c r="B6" s="9"/>
      <c r="C6" s="14"/>
      <c r="D6" s="5"/>
      <c r="E6" s="5"/>
      <c r="F6" s="1"/>
      <c r="G6" s="5"/>
      <c r="H6" s="1"/>
      <c r="I6" s="1"/>
      <c r="J6" s="333" t="s">
        <v>13</v>
      </c>
      <c r="K6" s="334"/>
      <c r="L6" s="334"/>
      <c r="M6" s="334"/>
      <c r="N6" s="334"/>
      <c r="O6" s="334"/>
      <c r="P6" s="334"/>
      <c r="Q6" s="335" t="s">
        <v>14</v>
      </c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7"/>
    </row>
    <row r="7" spans="2:40" ht="21.95" customHeight="1" x14ac:dyDescent="0.15">
      <c r="B7" s="15" t="s">
        <v>15</v>
      </c>
      <c r="C7" s="6"/>
      <c r="D7" s="16"/>
      <c r="E7" s="16"/>
      <c r="F7" s="16"/>
      <c r="G7" s="17" t="s">
        <v>16</v>
      </c>
      <c r="H7" s="1"/>
      <c r="I7" s="16"/>
      <c r="J7" s="16"/>
      <c r="K7" s="16"/>
      <c r="L7" s="16"/>
      <c r="M7" s="18"/>
      <c r="N7" s="18"/>
      <c r="O7" s="5"/>
      <c r="P7" s="5"/>
      <c r="Q7" s="338" t="s">
        <v>17</v>
      </c>
      <c r="R7" s="339"/>
      <c r="S7" s="339"/>
      <c r="T7" s="339"/>
      <c r="U7" s="339"/>
      <c r="V7" s="339"/>
      <c r="W7" s="221"/>
      <c r="X7" s="222"/>
      <c r="Y7" s="222"/>
      <c r="Z7" s="222"/>
      <c r="AA7" s="222"/>
      <c r="AB7" s="223"/>
      <c r="AC7" s="227" t="s">
        <v>18</v>
      </c>
      <c r="AD7" s="228"/>
      <c r="AE7" s="228"/>
      <c r="AF7" s="228"/>
      <c r="AG7" s="228"/>
      <c r="AH7" s="229"/>
      <c r="AI7" s="233"/>
      <c r="AJ7" s="234"/>
      <c r="AK7" s="234"/>
      <c r="AL7" s="234"/>
      <c r="AM7" s="235"/>
      <c r="AN7" s="57"/>
    </row>
    <row r="8" spans="2:40" ht="21.95" customHeight="1" x14ac:dyDescent="0.15">
      <c r="B8" s="9"/>
      <c r="C8" s="9"/>
      <c r="D8" s="9"/>
      <c r="E8" s="9"/>
      <c r="F8" s="9"/>
      <c r="G8" s="1"/>
      <c r="H8" s="1"/>
      <c r="I8" s="9"/>
      <c r="J8" s="9"/>
      <c r="K8" s="9"/>
      <c r="L8" s="9"/>
      <c r="M8" s="9"/>
      <c r="N8" s="9"/>
      <c r="O8" s="9"/>
      <c r="P8" s="19"/>
      <c r="Q8" s="340"/>
      <c r="R8" s="341"/>
      <c r="S8" s="341"/>
      <c r="T8" s="341"/>
      <c r="U8" s="341"/>
      <c r="V8" s="341"/>
      <c r="W8" s="224"/>
      <c r="X8" s="225"/>
      <c r="Y8" s="225"/>
      <c r="Z8" s="225"/>
      <c r="AA8" s="225"/>
      <c r="AB8" s="226"/>
      <c r="AC8" s="230"/>
      <c r="AD8" s="231"/>
      <c r="AE8" s="231"/>
      <c r="AF8" s="231"/>
      <c r="AG8" s="231"/>
      <c r="AH8" s="232"/>
      <c r="AI8" s="236"/>
      <c r="AJ8" s="236"/>
      <c r="AK8" s="236"/>
      <c r="AL8" s="236"/>
      <c r="AM8" s="237"/>
      <c r="AN8" s="58"/>
    </row>
    <row r="9" spans="2:40" ht="21.95" customHeight="1" x14ac:dyDescent="0.15">
      <c r="B9" s="9"/>
      <c r="C9" s="9"/>
      <c r="D9" s="9"/>
      <c r="E9" s="9"/>
      <c r="F9" s="9"/>
      <c r="G9" s="9"/>
      <c r="H9" s="298" t="s">
        <v>19</v>
      </c>
      <c r="I9" s="299"/>
      <c r="J9" s="64">
        <v>5</v>
      </c>
      <c r="K9" s="1" t="s">
        <v>20</v>
      </c>
      <c r="L9" s="64">
        <v>12</v>
      </c>
      <c r="M9" s="1" t="s">
        <v>21</v>
      </c>
      <c r="N9" s="64">
        <v>24</v>
      </c>
      <c r="O9" s="1" t="s">
        <v>22</v>
      </c>
      <c r="P9" s="19"/>
      <c r="Q9" s="300" t="s">
        <v>23</v>
      </c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2"/>
      <c r="AN9" s="58"/>
    </row>
    <row r="10" spans="2:40" ht="24.95" customHeight="1" x14ac:dyDescent="0.15">
      <c r="B10" s="303" t="s">
        <v>24</v>
      </c>
      <c r="C10" s="304"/>
      <c r="D10" s="304"/>
      <c r="E10" s="65" t="s">
        <v>25</v>
      </c>
      <c r="F10" s="305" t="s">
        <v>26</v>
      </c>
      <c r="G10" s="306"/>
      <c r="H10" s="306"/>
      <c r="I10" s="306"/>
      <c r="J10" s="306"/>
      <c r="K10" s="306"/>
      <c r="L10" s="22"/>
      <c r="M10" s="1"/>
      <c r="N10" s="1"/>
      <c r="O10" s="1"/>
      <c r="P10" s="19"/>
      <c r="Q10" s="307" t="s">
        <v>27</v>
      </c>
      <c r="R10" s="308"/>
      <c r="S10" s="308"/>
      <c r="T10" s="308"/>
      <c r="U10" s="308"/>
      <c r="V10" s="308"/>
      <c r="W10" s="311" t="s">
        <v>28</v>
      </c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3"/>
      <c r="AN10" s="57"/>
    </row>
    <row r="11" spans="2:40" ht="24.95" customHeight="1" x14ac:dyDescent="0.15">
      <c r="B11" s="277" t="s">
        <v>29</v>
      </c>
      <c r="C11" s="278"/>
      <c r="D11" s="314" t="s">
        <v>30</v>
      </c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5"/>
      <c r="P11" s="19"/>
      <c r="Q11" s="309"/>
      <c r="R11" s="310"/>
      <c r="S11" s="310"/>
      <c r="T11" s="310"/>
      <c r="U11" s="310"/>
      <c r="V11" s="310"/>
      <c r="W11" s="316" t="s">
        <v>31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8"/>
      <c r="AN11" s="59"/>
    </row>
    <row r="12" spans="2:40" ht="24.95" customHeight="1" x14ac:dyDescent="0.15">
      <c r="B12" s="1"/>
      <c r="C12" s="1"/>
      <c r="D12" s="279" t="s">
        <v>32</v>
      </c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3"/>
      <c r="P12" s="19"/>
      <c r="Q12" s="280" t="s">
        <v>33</v>
      </c>
      <c r="R12" s="281"/>
      <c r="S12" s="281"/>
      <c r="T12" s="281"/>
      <c r="U12" s="281"/>
      <c r="V12" s="281"/>
      <c r="W12" s="293" t="s">
        <v>34</v>
      </c>
      <c r="X12" s="294"/>
      <c r="Y12" s="294"/>
      <c r="Z12" s="294"/>
      <c r="AA12" s="294"/>
      <c r="AB12" s="294"/>
      <c r="AC12" s="294"/>
      <c r="AD12" s="295" t="s">
        <v>35</v>
      </c>
      <c r="AE12" s="296"/>
      <c r="AF12" s="294" t="s">
        <v>36</v>
      </c>
      <c r="AG12" s="294"/>
      <c r="AH12" s="294"/>
      <c r="AI12" s="294"/>
      <c r="AJ12" s="294"/>
      <c r="AK12" s="294"/>
      <c r="AL12" s="295" t="s">
        <v>37</v>
      </c>
      <c r="AM12" s="297"/>
      <c r="AN12" s="60"/>
    </row>
    <row r="13" spans="2:40" ht="24.95" customHeight="1" x14ac:dyDescent="0.15">
      <c r="B13" s="277" t="s">
        <v>38</v>
      </c>
      <c r="C13" s="278"/>
      <c r="D13" s="279" t="s">
        <v>39</v>
      </c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9"/>
      <c r="P13" s="19"/>
      <c r="Q13" s="280" t="s">
        <v>40</v>
      </c>
      <c r="R13" s="281"/>
      <c r="S13" s="281"/>
      <c r="T13" s="281"/>
      <c r="U13" s="281"/>
      <c r="V13" s="281"/>
      <c r="W13" s="66"/>
      <c r="X13" s="67"/>
      <c r="Y13" s="67"/>
      <c r="Z13" s="67"/>
      <c r="AA13" s="67"/>
      <c r="AB13" s="67" t="s">
        <v>41</v>
      </c>
      <c r="AC13" s="67"/>
      <c r="AD13" s="67"/>
      <c r="AE13" s="67"/>
      <c r="AF13" s="67"/>
      <c r="AG13" s="67"/>
      <c r="AH13" s="67"/>
      <c r="AI13" s="67" t="s">
        <v>42</v>
      </c>
      <c r="AJ13" s="67"/>
      <c r="AK13" s="67"/>
      <c r="AL13" s="67"/>
      <c r="AM13" s="68"/>
      <c r="AN13" s="61"/>
    </row>
    <row r="14" spans="2:40" ht="24.95" customHeight="1" x14ac:dyDescent="0.15">
      <c r="B14" s="9"/>
      <c r="C14" s="27"/>
      <c r="D14" s="282" t="s">
        <v>43</v>
      </c>
      <c r="E14" s="282"/>
      <c r="F14" s="282"/>
      <c r="G14" s="282"/>
      <c r="H14" s="282"/>
      <c r="I14" s="282"/>
      <c r="J14" s="282"/>
      <c r="K14" s="282"/>
      <c r="L14" s="282"/>
      <c r="M14" s="282"/>
      <c r="N14" s="78" t="s">
        <v>44</v>
      </c>
      <c r="O14" s="9"/>
      <c r="P14" s="19"/>
      <c r="Q14" s="283" t="s">
        <v>45</v>
      </c>
      <c r="R14" s="284"/>
      <c r="S14" s="284"/>
      <c r="T14" s="284"/>
      <c r="U14" s="284"/>
      <c r="V14" s="284"/>
      <c r="W14" s="285" t="s">
        <v>46</v>
      </c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7"/>
      <c r="AN14" s="62"/>
    </row>
    <row r="15" spans="2:40" ht="24.95" customHeight="1" x14ac:dyDescent="0.15">
      <c r="B15" s="258" t="s">
        <v>47</v>
      </c>
      <c r="C15" s="259"/>
      <c r="D15" s="259"/>
      <c r="E15" s="260" t="s">
        <v>48</v>
      </c>
      <c r="F15" s="261"/>
      <c r="G15" s="261"/>
      <c r="H15" s="261"/>
      <c r="I15" s="261"/>
      <c r="J15" s="261"/>
      <c r="K15" s="262"/>
      <c r="L15" s="262"/>
      <c r="M15" s="262"/>
      <c r="N15" s="262"/>
      <c r="O15" s="262"/>
      <c r="P15" s="19"/>
      <c r="Q15" s="263" t="s">
        <v>49</v>
      </c>
      <c r="R15" s="264"/>
      <c r="S15" s="264"/>
      <c r="T15" s="264"/>
      <c r="U15" s="264"/>
      <c r="V15" s="264"/>
      <c r="W15" s="264"/>
      <c r="X15" s="264"/>
      <c r="Y15" s="264"/>
      <c r="Z15" s="264"/>
      <c r="AA15" s="265" t="s">
        <v>50</v>
      </c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7"/>
      <c r="AN15" s="62"/>
    </row>
    <row r="16" spans="2:40" ht="24.95" customHeight="1" x14ac:dyDescent="0.15">
      <c r="B16" s="268" t="s">
        <v>51</v>
      </c>
      <c r="C16" s="269"/>
      <c r="D16" s="269"/>
      <c r="E16" s="270" t="s">
        <v>52</v>
      </c>
      <c r="F16" s="271"/>
      <c r="G16" s="271"/>
      <c r="H16" s="271"/>
      <c r="I16" s="272"/>
      <c r="J16" s="273" t="s">
        <v>53</v>
      </c>
      <c r="K16" s="274"/>
      <c r="L16" s="275" t="s">
        <v>54</v>
      </c>
      <c r="M16" s="276"/>
      <c r="N16" s="276"/>
      <c r="O16" s="276"/>
      <c r="P16" s="29"/>
      <c r="Q16" s="30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62"/>
    </row>
    <row r="17" spans="2:40" ht="8.1" customHeight="1" x14ac:dyDescent="0.15"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9"/>
      <c r="Q17" s="33"/>
      <c r="R17" s="80"/>
      <c r="S17" s="80"/>
      <c r="T17" s="80"/>
      <c r="U17" s="80"/>
      <c r="V17" s="80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62"/>
    </row>
    <row r="18" spans="2:40" ht="24.6" customHeight="1" x14ac:dyDescent="0.15">
      <c r="B18" s="81" t="s">
        <v>55</v>
      </c>
      <c r="C18" s="238" t="s">
        <v>104</v>
      </c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40" t="s">
        <v>57</v>
      </c>
      <c r="R18" s="241"/>
      <c r="S18" s="241"/>
      <c r="T18" s="241"/>
      <c r="U18" s="241"/>
      <c r="V18" s="242"/>
      <c r="W18" s="243"/>
      <c r="X18" s="243"/>
      <c r="Y18" s="243"/>
      <c r="Z18" s="244"/>
      <c r="AA18" s="245" t="s">
        <v>58</v>
      </c>
      <c r="AB18" s="246"/>
      <c r="AC18" s="246"/>
      <c r="AD18" s="246"/>
      <c r="AE18" s="246"/>
      <c r="AF18" s="246"/>
      <c r="AG18" s="246"/>
      <c r="AH18" s="246"/>
      <c r="AI18" s="37">
        <f>IF(AA18="外税 (税抜)",1,IF(AA18="内税 (税込)",2,""))</f>
        <v>2</v>
      </c>
      <c r="AJ18" s="247"/>
      <c r="AK18" s="248"/>
      <c r="AL18" s="248"/>
      <c r="AM18" s="249"/>
      <c r="AN18" s="62"/>
    </row>
    <row r="19" spans="2:40" ht="24.6" customHeight="1" thickBot="1" x14ac:dyDescent="0.2">
      <c r="B19" s="38"/>
      <c r="C19" s="399" t="s">
        <v>59</v>
      </c>
      <c r="D19" s="400"/>
      <c r="E19" s="400"/>
      <c r="F19" s="400"/>
      <c r="G19" s="400"/>
      <c r="H19" s="400"/>
      <c r="I19" s="401"/>
      <c r="J19" s="402" t="s">
        <v>60</v>
      </c>
      <c r="K19" s="400"/>
      <c r="L19" s="401"/>
      <c r="M19" s="90" t="s">
        <v>61</v>
      </c>
      <c r="N19" s="254" t="s">
        <v>62</v>
      </c>
      <c r="O19" s="254"/>
      <c r="P19" s="252"/>
      <c r="Q19" s="253" t="s">
        <v>63</v>
      </c>
      <c r="R19" s="251"/>
      <c r="S19" s="252"/>
      <c r="T19" s="254" t="s">
        <v>64</v>
      </c>
      <c r="U19" s="251"/>
      <c r="V19" s="251"/>
      <c r="W19" s="251"/>
      <c r="X19" s="251"/>
      <c r="Y19" s="251"/>
      <c r="Z19" s="251"/>
      <c r="AA19" s="255" t="s">
        <v>65</v>
      </c>
      <c r="AB19" s="254"/>
      <c r="AC19" s="254"/>
      <c r="AD19" s="254"/>
      <c r="AE19" s="254"/>
      <c r="AF19" s="254"/>
      <c r="AG19" s="254"/>
      <c r="AH19" s="256"/>
      <c r="AI19" s="254" t="s">
        <v>66</v>
      </c>
      <c r="AJ19" s="251"/>
      <c r="AK19" s="251"/>
      <c r="AL19" s="251"/>
      <c r="AM19" s="257"/>
      <c r="AN19" s="60"/>
    </row>
    <row r="20" spans="2:40" ht="24.6" customHeight="1" thickTop="1" x14ac:dyDescent="0.15">
      <c r="B20" s="40"/>
      <c r="C20" s="382" t="s">
        <v>106</v>
      </c>
      <c r="D20" s="383"/>
      <c r="E20" s="383"/>
      <c r="F20" s="383"/>
      <c r="G20" s="383"/>
      <c r="H20" s="383"/>
      <c r="I20" s="384"/>
      <c r="J20" s="385"/>
      <c r="K20" s="386"/>
      <c r="L20" s="387"/>
      <c r="M20" s="91"/>
      <c r="N20" s="388"/>
      <c r="O20" s="388"/>
      <c r="P20" s="389"/>
      <c r="Q20" s="390"/>
      <c r="R20" s="391"/>
      <c r="S20" s="392"/>
      <c r="T20" s="393"/>
      <c r="U20" s="394"/>
      <c r="V20" s="394"/>
      <c r="W20" s="394"/>
      <c r="X20" s="394"/>
      <c r="Y20" s="394"/>
      <c r="Z20" s="395"/>
      <c r="AA20" s="396"/>
      <c r="AB20" s="397"/>
      <c r="AC20" s="397"/>
      <c r="AD20" s="397"/>
      <c r="AE20" s="397"/>
      <c r="AF20" s="397"/>
      <c r="AG20" s="397"/>
      <c r="AH20" s="398"/>
      <c r="AI20" s="219">
        <v>10</v>
      </c>
      <c r="AJ20" s="219"/>
      <c r="AK20" s="42" t="s">
        <v>70</v>
      </c>
      <c r="AL20" s="188">
        <v>1</v>
      </c>
      <c r="AM20" s="220"/>
      <c r="AN20" s="63"/>
    </row>
    <row r="21" spans="2:40" ht="24.6" customHeight="1" x14ac:dyDescent="0.15">
      <c r="B21" s="40"/>
      <c r="C21" s="379" t="s">
        <v>107</v>
      </c>
      <c r="D21" s="380"/>
      <c r="E21" s="380"/>
      <c r="F21" s="380"/>
      <c r="G21" s="380"/>
      <c r="H21" s="380"/>
      <c r="I21" s="381"/>
      <c r="J21" s="354"/>
      <c r="K21" s="355"/>
      <c r="L21" s="356"/>
      <c r="M21" s="92"/>
      <c r="N21" s="202"/>
      <c r="O21" s="202"/>
      <c r="P21" s="203"/>
      <c r="Q21" s="362"/>
      <c r="R21" s="178"/>
      <c r="S21" s="363"/>
      <c r="T21" s="364"/>
      <c r="U21" s="365"/>
      <c r="V21" s="365"/>
      <c r="W21" s="365"/>
      <c r="X21" s="365"/>
      <c r="Y21" s="365"/>
      <c r="Z21" s="366"/>
      <c r="AA21" s="357">
        <v>401400</v>
      </c>
      <c r="AB21" s="358"/>
      <c r="AC21" s="358"/>
      <c r="AD21" s="358"/>
      <c r="AE21" s="358"/>
      <c r="AF21" s="358"/>
      <c r="AG21" s="358"/>
      <c r="AH21" s="359"/>
      <c r="AI21" s="177">
        <v>10</v>
      </c>
      <c r="AJ21" s="177"/>
      <c r="AK21" s="43" t="s">
        <v>74</v>
      </c>
      <c r="AL21" s="178">
        <v>1</v>
      </c>
      <c r="AM21" s="179"/>
      <c r="AN21" s="63"/>
    </row>
    <row r="22" spans="2:40" ht="24.6" customHeight="1" x14ac:dyDescent="0.15">
      <c r="B22" s="40"/>
      <c r="C22" s="379" t="s">
        <v>108</v>
      </c>
      <c r="D22" s="380"/>
      <c r="E22" s="380"/>
      <c r="F22" s="380"/>
      <c r="G22" s="380"/>
      <c r="H22" s="380"/>
      <c r="I22" s="381"/>
      <c r="J22" s="354"/>
      <c r="K22" s="355"/>
      <c r="L22" s="356"/>
      <c r="M22" s="92" t="s">
        <v>80</v>
      </c>
      <c r="N22" s="202"/>
      <c r="O22" s="202"/>
      <c r="P22" s="203"/>
      <c r="Q22" s="362"/>
      <c r="R22" s="178"/>
      <c r="S22" s="363"/>
      <c r="T22" s="364"/>
      <c r="U22" s="365"/>
      <c r="V22" s="365"/>
      <c r="W22" s="365"/>
      <c r="X22" s="365"/>
      <c r="Y22" s="365"/>
      <c r="Z22" s="366"/>
      <c r="AA22" s="357">
        <v>31000</v>
      </c>
      <c r="AB22" s="358"/>
      <c r="AC22" s="358"/>
      <c r="AD22" s="358"/>
      <c r="AE22" s="358"/>
      <c r="AF22" s="358"/>
      <c r="AG22" s="358"/>
      <c r="AH22" s="359"/>
      <c r="AI22" s="177">
        <v>10</v>
      </c>
      <c r="AJ22" s="177"/>
      <c r="AK22" s="43" t="s">
        <v>74</v>
      </c>
      <c r="AL22" s="178">
        <v>30</v>
      </c>
      <c r="AM22" s="179"/>
      <c r="AN22" s="63"/>
    </row>
    <row r="23" spans="2:40" ht="24.6" customHeight="1" thickBot="1" x14ac:dyDescent="0.2">
      <c r="B23" s="40"/>
      <c r="C23" s="373"/>
      <c r="D23" s="374"/>
      <c r="E23" s="374"/>
      <c r="F23" s="374"/>
      <c r="G23" s="374"/>
      <c r="H23" s="374"/>
      <c r="I23" s="375"/>
      <c r="J23" s="376"/>
      <c r="K23" s="377"/>
      <c r="L23" s="378"/>
      <c r="M23" s="93"/>
      <c r="N23" s="202"/>
      <c r="O23" s="202"/>
      <c r="P23" s="203"/>
      <c r="Q23" s="362"/>
      <c r="R23" s="178"/>
      <c r="S23" s="363"/>
      <c r="T23" s="364"/>
      <c r="U23" s="365"/>
      <c r="V23" s="365"/>
      <c r="W23" s="365"/>
      <c r="X23" s="365"/>
      <c r="Y23" s="365"/>
      <c r="Z23" s="366"/>
      <c r="AA23" s="357"/>
      <c r="AB23" s="358"/>
      <c r="AC23" s="358"/>
      <c r="AD23" s="358"/>
      <c r="AE23" s="358"/>
      <c r="AF23" s="358"/>
      <c r="AG23" s="358"/>
      <c r="AH23" s="359"/>
      <c r="AI23" s="177">
        <v>10</v>
      </c>
      <c r="AJ23" s="177"/>
      <c r="AK23" s="43" t="s">
        <v>74</v>
      </c>
      <c r="AL23" s="178">
        <v>30</v>
      </c>
      <c r="AM23" s="179"/>
      <c r="AN23" s="63"/>
    </row>
    <row r="24" spans="2:40" ht="24.6" customHeight="1" thickTop="1" x14ac:dyDescent="0.15">
      <c r="B24" s="44" t="s">
        <v>82</v>
      </c>
      <c r="C24" s="367"/>
      <c r="D24" s="368"/>
      <c r="E24" s="368"/>
      <c r="F24" s="368"/>
      <c r="G24" s="368"/>
      <c r="H24" s="368"/>
      <c r="I24" s="369"/>
      <c r="J24" s="370"/>
      <c r="K24" s="371"/>
      <c r="L24" s="372"/>
      <c r="M24" s="69"/>
      <c r="N24" s="361"/>
      <c r="O24" s="202"/>
      <c r="P24" s="203"/>
      <c r="Q24" s="362"/>
      <c r="R24" s="178"/>
      <c r="S24" s="363"/>
      <c r="T24" s="364"/>
      <c r="U24" s="365"/>
      <c r="V24" s="365"/>
      <c r="W24" s="365"/>
      <c r="X24" s="365"/>
      <c r="Y24" s="365"/>
      <c r="Z24" s="366"/>
      <c r="AA24" s="357"/>
      <c r="AB24" s="358"/>
      <c r="AC24" s="358"/>
      <c r="AD24" s="358"/>
      <c r="AE24" s="358"/>
      <c r="AF24" s="358"/>
      <c r="AG24" s="358"/>
      <c r="AH24" s="359"/>
      <c r="AI24" s="177">
        <v>11</v>
      </c>
      <c r="AJ24" s="177"/>
      <c r="AK24" s="43" t="s">
        <v>74</v>
      </c>
      <c r="AL24" s="178">
        <v>2</v>
      </c>
      <c r="AM24" s="179"/>
      <c r="AN24" s="63"/>
    </row>
    <row r="25" spans="2:40" ht="24.6" customHeight="1" x14ac:dyDescent="0.15">
      <c r="B25" s="44"/>
      <c r="C25" s="352"/>
      <c r="D25" s="353"/>
      <c r="E25" s="353"/>
      <c r="F25" s="353"/>
      <c r="G25" s="353"/>
      <c r="H25" s="353"/>
      <c r="I25" s="360"/>
      <c r="J25" s="354"/>
      <c r="K25" s="355"/>
      <c r="L25" s="356"/>
      <c r="M25" s="69"/>
      <c r="N25" s="361"/>
      <c r="O25" s="202"/>
      <c r="P25" s="203"/>
      <c r="Q25" s="362"/>
      <c r="R25" s="178"/>
      <c r="S25" s="363"/>
      <c r="T25" s="364"/>
      <c r="U25" s="365"/>
      <c r="V25" s="365"/>
      <c r="W25" s="365"/>
      <c r="X25" s="365"/>
      <c r="Y25" s="365"/>
      <c r="Z25" s="366"/>
      <c r="AA25" s="357"/>
      <c r="AB25" s="358"/>
      <c r="AC25" s="358"/>
      <c r="AD25" s="358"/>
      <c r="AE25" s="358"/>
      <c r="AF25" s="358"/>
      <c r="AG25" s="358"/>
      <c r="AH25" s="359"/>
      <c r="AI25" s="177">
        <v>11</v>
      </c>
      <c r="AJ25" s="177"/>
      <c r="AK25" s="43" t="s">
        <v>74</v>
      </c>
      <c r="AL25" s="178">
        <v>15</v>
      </c>
      <c r="AM25" s="179"/>
      <c r="AN25" s="63"/>
    </row>
    <row r="26" spans="2:40" ht="24.6" customHeight="1" x14ac:dyDescent="0.15">
      <c r="B26" s="40"/>
      <c r="C26" s="352"/>
      <c r="D26" s="353"/>
      <c r="E26" s="353"/>
      <c r="F26" s="353"/>
      <c r="G26" s="353"/>
      <c r="H26" s="353"/>
      <c r="I26" s="353"/>
      <c r="J26" s="354"/>
      <c r="K26" s="355"/>
      <c r="L26" s="356"/>
      <c r="M26" s="69"/>
      <c r="N26" s="202"/>
      <c r="O26" s="202"/>
      <c r="P26" s="203"/>
      <c r="Q26" s="204"/>
      <c r="R26" s="205"/>
      <c r="S26" s="205"/>
      <c r="T26" s="206"/>
      <c r="U26" s="207"/>
      <c r="V26" s="207"/>
      <c r="W26" s="207"/>
      <c r="X26" s="207"/>
      <c r="Y26" s="207"/>
      <c r="Z26" s="207"/>
      <c r="AA26" s="357"/>
      <c r="AB26" s="358"/>
      <c r="AC26" s="358"/>
      <c r="AD26" s="358"/>
      <c r="AE26" s="358"/>
      <c r="AF26" s="358"/>
      <c r="AG26" s="358"/>
      <c r="AH26" s="359"/>
      <c r="AI26" s="177"/>
      <c r="AJ26" s="177"/>
      <c r="AK26" s="43" t="s">
        <v>74</v>
      </c>
      <c r="AL26" s="178"/>
      <c r="AM26" s="179"/>
      <c r="AN26" s="63"/>
    </row>
    <row r="27" spans="2:40" ht="24.6" customHeight="1" x14ac:dyDescent="0.15">
      <c r="B27" s="40"/>
      <c r="C27" s="352"/>
      <c r="D27" s="353"/>
      <c r="E27" s="353"/>
      <c r="F27" s="353"/>
      <c r="G27" s="353"/>
      <c r="H27" s="353"/>
      <c r="I27" s="353"/>
      <c r="J27" s="354"/>
      <c r="K27" s="355"/>
      <c r="L27" s="356"/>
      <c r="M27" s="69"/>
      <c r="N27" s="202"/>
      <c r="O27" s="202"/>
      <c r="P27" s="203"/>
      <c r="Q27" s="204"/>
      <c r="R27" s="205"/>
      <c r="S27" s="205"/>
      <c r="T27" s="206"/>
      <c r="U27" s="207"/>
      <c r="V27" s="207"/>
      <c r="W27" s="207"/>
      <c r="X27" s="207"/>
      <c r="Y27" s="207"/>
      <c r="Z27" s="207"/>
      <c r="AA27" s="357"/>
      <c r="AB27" s="358"/>
      <c r="AC27" s="358"/>
      <c r="AD27" s="358"/>
      <c r="AE27" s="358"/>
      <c r="AF27" s="358"/>
      <c r="AG27" s="358"/>
      <c r="AH27" s="359"/>
      <c r="AI27" s="177"/>
      <c r="AJ27" s="177"/>
      <c r="AK27" s="43" t="s">
        <v>74</v>
      </c>
      <c r="AL27" s="178"/>
      <c r="AM27" s="179"/>
      <c r="AN27" s="63"/>
    </row>
    <row r="28" spans="2:40" ht="24.6" customHeight="1" x14ac:dyDescent="0.15">
      <c r="B28" s="44" t="s">
        <v>88</v>
      </c>
      <c r="C28" s="352"/>
      <c r="D28" s="353"/>
      <c r="E28" s="353"/>
      <c r="F28" s="353"/>
      <c r="G28" s="353"/>
      <c r="H28" s="353"/>
      <c r="I28" s="353"/>
      <c r="J28" s="354"/>
      <c r="K28" s="355"/>
      <c r="L28" s="356"/>
      <c r="M28" s="69"/>
      <c r="N28" s="202"/>
      <c r="O28" s="202"/>
      <c r="P28" s="203"/>
      <c r="Q28" s="204"/>
      <c r="R28" s="205"/>
      <c r="S28" s="205"/>
      <c r="T28" s="206"/>
      <c r="U28" s="207"/>
      <c r="V28" s="207"/>
      <c r="W28" s="207"/>
      <c r="X28" s="207"/>
      <c r="Y28" s="207"/>
      <c r="Z28" s="207"/>
      <c r="AA28" s="357"/>
      <c r="AB28" s="358"/>
      <c r="AC28" s="358"/>
      <c r="AD28" s="358"/>
      <c r="AE28" s="358"/>
      <c r="AF28" s="358"/>
      <c r="AG28" s="358"/>
      <c r="AH28" s="359"/>
      <c r="AI28" s="177"/>
      <c r="AJ28" s="177"/>
      <c r="AK28" s="43" t="s">
        <v>74</v>
      </c>
      <c r="AL28" s="178"/>
      <c r="AM28" s="179"/>
      <c r="AN28" s="63"/>
    </row>
    <row r="29" spans="2:40" ht="24.6" customHeight="1" x14ac:dyDescent="0.15">
      <c r="B29" s="40"/>
      <c r="C29" s="352"/>
      <c r="D29" s="353"/>
      <c r="E29" s="353"/>
      <c r="F29" s="353"/>
      <c r="G29" s="353"/>
      <c r="H29" s="353"/>
      <c r="I29" s="353"/>
      <c r="J29" s="354"/>
      <c r="K29" s="355"/>
      <c r="L29" s="356"/>
      <c r="M29" s="69"/>
      <c r="N29" s="202"/>
      <c r="O29" s="202"/>
      <c r="P29" s="203"/>
      <c r="Q29" s="204"/>
      <c r="R29" s="205"/>
      <c r="S29" s="205"/>
      <c r="T29" s="206"/>
      <c r="U29" s="207"/>
      <c r="V29" s="207"/>
      <c r="W29" s="207"/>
      <c r="X29" s="207"/>
      <c r="Y29" s="207"/>
      <c r="Z29" s="207"/>
      <c r="AA29" s="357"/>
      <c r="AB29" s="358"/>
      <c r="AC29" s="358"/>
      <c r="AD29" s="358"/>
      <c r="AE29" s="358"/>
      <c r="AF29" s="358"/>
      <c r="AG29" s="358"/>
      <c r="AH29" s="359"/>
      <c r="AI29" s="177"/>
      <c r="AJ29" s="177"/>
      <c r="AK29" s="43" t="s">
        <v>74</v>
      </c>
      <c r="AL29" s="178"/>
      <c r="AM29" s="179"/>
      <c r="AN29" s="63"/>
    </row>
    <row r="30" spans="2:40" ht="24.6" customHeight="1" x14ac:dyDescent="0.15">
      <c r="B30" s="40"/>
      <c r="C30" s="352"/>
      <c r="D30" s="353"/>
      <c r="E30" s="353"/>
      <c r="F30" s="353"/>
      <c r="G30" s="353"/>
      <c r="H30" s="353"/>
      <c r="I30" s="353"/>
      <c r="J30" s="354"/>
      <c r="K30" s="355"/>
      <c r="L30" s="356"/>
      <c r="M30" s="69"/>
      <c r="N30" s="202"/>
      <c r="O30" s="202"/>
      <c r="P30" s="203"/>
      <c r="Q30" s="204"/>
      <c r="R30" s="205"/>
      <c r="S30" s="205"/>
      <c r="T30" s="206"/>
      <c r="U30" s="207"/>
      <c r="V30" s="207"/>
      <c r="W30" s="207"/>
      <c r="X30" s="207"/>
      <c r="Y30" s="207"/>
      <c r="Z30" s="207"/>
      <c r="AA30" s="357"/>
      <c r="AB30" s="358"/>
      <c r="AC30" s="358"/>
      <c r="AD30" s="358"/>
      <c r="AE30" s="358"/>
      <c r="AF30" s="358"/>
      <c r="AG30" s="358"/>
      <c r="AH30" s="359"/>
      <c r="AI30" s="177"/>
      <c r="AJ30" s="177"/>
      <c r="AK30" s="43" t="s">
        <v>74</v>
      </c>
      <c r="AL30" s="178"/>
      <c r="AM30" s="179"/>
      <c r="AN30" s="63"/>
    </row>
    <row r="31" spans="2:40" ht="24.6" customHeight="1" x14ac:dyDescent="0.15">
      <c r="B31" s="44"/>
      <c r="C31" s="352"/>
      <c r="D31" s="353"/>
      <c r="E31" s="353"/>
      <c r="F31" s="353"/>
      <c r="G31" s="353"/>
      <c r="H31" s="353"/>
      <c r="I31" s="353"/>
      <c r="J31" s="354"/>
      <c r="K31" s="355"/>
      <c r="L31" s="356"/>
      <c r="M31" s="69"/>
      <c r="N31" s="202"/>
      <c r="O31" s="202"/>
      <c r="P31" s="203"/>
      <c r="Q31" s="204"/>
      <c r="R31" s="205"/>
      <c r="S31" s="205"/>
      <c r="T31" s="206"/>
      <c r="U31" s="207"/>
      <c r="V31" s="207"/>
      <c r="W31" s="207"/>
      <c r="X31" s="207"/>
      <c r="Y31" s="207"/>
      <c r="Z31" s="207"/>
      <c r="AA31" s="357"/>
      <c r="AB31" s="358"/>
      <c r="AC31" s="358"/>
      <c r="AD31" s="358"/>
      <c r="AE31" s="358"/>
      <c r="AF31" s="358"/>
      <c r="AG31" s="358"/>
      <c r="AH31" s="359"/>
      <c r="AI31" s="177"/>
      <c r="AJ31" s="177"/>
      <c r="AK31" s="43" t="s">
        <v>74</v>
      </c>
      <c r="AL31" s="178"/>
      <c r="AM31" s="179"/>
      <c r="AN31" s="63"/>
    </row>
    <row r="32" spans="2:40" ht="24.6" customHeight="1" x14ac:dyDescent="0.15">
      <c r="B32" s="45" t="s">
        <v>89</v>
      </c>
      <c r="C32" s="352"/>
      <c r="D32" s="353"/>
      <c r="E32" s="353"/>
      <c r="F32" s="353"/>
      <c r="G32" s="353"/>
      <c r="H32" s="353"/>
      <c r="I32" s="353"/>
      <c r="J32" s="354"/>
      <c r="K32" s="355"/>
      <c r="L32" s="356"/>
      <c r="M32" s="69"/>
      <c r="N32" s="202"/>
      <c r="O32" s="202"/>
      <c r="P32" s="203"/>
      <c r="Q32" s="204"/>
      <c r="R32" s="205"/>
      <c r="S32" s="205"/>
      <c r="T32" s="206"/>
      <c r="U32" s="207"/>
      <c r="V32" s="207"/>
      <c r="W32" s="207"/>
      <c r="X32" s="207"/>
      <c r="Y32" s="207"/>
      <c r="Z32" s="207"/>
      <c r="AA32" s="357"/>
      <c r="AB32" s="358"/>
      <c r="AC32" s="358"/>
      <c r="AD32" s="358"/>
      <c r="AE32" s="358"/>
      <c r="AF32" s="358"/>
      <c r="AG32" s="358"/>
      <c r="AH32" s="359"/>
      <c r="AI32" s="177"/>
      <c r="AJ32" s="177"/>
      <c r="AK32" s="43" t="s">
        <v>74</v>
      </c>
      <c r="AL32" s="178"/>
      <c r="AM32" s="179"/>
      <c r="AN32" s="63"/>
    </row>
    <row r="33" spans="2:40" ht="24.6" customHeight="1" x14ac:dyDescent="0.15">
      <c r="B33" s="44" t="s">
        <v>90</v>
      </c>
      <c r="C33" s="352"/>
      <c r="D33" s="353"/>
      <c r="E33" s="353"/>
      <c r="F33" s="353"/>
      <c r="G33" s="353"/>
      <c r="H33" s="353"/>
      <c r="I33" s="353"/>
      <c r="J33" s="354"/>
      <c r="K33" s="355"/>
      <c r="L33" s="356"/>
      <c r="M33" s="69"/>
      <c r="N33" s="202"/>
      <c r="O33" s="202"/>
      <c r="P33" s="203"/>
      <c r="Q33" s="204"/>
      <c r="R33" s="205"/>
      <c r="S33" s="205"/>
      <c r="T33" s="206"/>
      <c r="U33" s="207"/>
      <c r="V33" s="207"/>
      <c r="W33" s="207"/>
      <c r="X33" s="207"/>
      <c r="Y33" s="207"/>
      <c r="Z33" s="207"/>
      <c r="AA33" s="357"/>
      <c r="AB33" s="358"/>
      <c r="AC33" s="358"/>
      <c r="AD33" s="358"/>
      <c r="AE33" s="358"/>
      <c r="AF33" s="358"/>
      <c r="AG33" s="358"/>
      <c r="AH33" s="359"/>
      <c r="AI33" s="177"/>
      <c r="AJ33" s="177"/>
      <c r="AK33" s="43" t="s">
        <v>74</v>
      </c>
      <c r="AL33" s="178"/>
      <c r="AM33" s="179"/>
      <c r="AN33" s="63"/>
    </row>
    <row r="34" spans="2:40" ht="24.6" customHeight="1" x14ac:dyDescent="0.15">
      <c r="B34" s="46"/>
      <c r="C34" s="352"/>
      <c r="D34" s="353"/>
      <c r="E34" s="353"/>
      <c r="F34" s="353"/>
      <c r="G34" s="353"/>
      <c r="H34" s="353"/>
      <c r="I34" s="353"/>
      <c r="J34" s="354"/>
      <c r="K34" s="355"/>
      <c r="L34" s="356"/>
      <c r="M34" s="69"/>
      <c r="N34" s="202"/>
      <c r="O34" s="202"/>
      <c r="P34" s="203"/>
      <c r="Q34" s="204"/>
      <c r="R34" s="205"/>
      <c r="S34" s="205"/>
      <c r="T34" s="206"/>
      <c r="U34" s="207"/>
      <c r="V34" s="207"/>
      <c r="W34" s="207"/>
      <c r="X34" s="207"/>
      <c r="Y34" s="207"/>
      <c r="Z34" s="207"/>
      <c r="AA34" s="357"/>
      <c r="AB34" s="358"/>
      <c r="AC34" s="358"/>
      <c r="AD34" s="358"/>
      <c r="AE34" s="358"/>
      <c r="AF34" s="358"/>
      <c r="AG34" s="358"/>
      <c r="AH34" s="359"/>
      <c r="AI34" s="177"/>
      <c r="AJ34" s="177"/>
      <c r="AK34" s="43" t="s">
        <v>74</v>
      </c>
      <c r="AL34" s="178"/>
      <c r="AM34" s="179"/>
      <c r="AN34" s="63"/>
    </row>
    <row r="35" spans="2:40" ht="24.6" customHeight="1" x14ac:dyDescent="0.15">
      <c r="B35" s="45" t="s">
        <v>91</v>
      </c>
      <c r="C35" s="352"/>
      <c r="D35" s="353"/>
      <c r="E35" s="353"/>
      <c r="F35" s="353"/>
      <c r="G35" s="353"/>
      <c r="H35" s="353"/>
      <c r="I35" s="353"/>
      <c r="J35" s="354"/>
      <c r="K35" s="355"/>
      <c r="L35" s="356"/>
      <c r="M35" s="69"/>
      <c r="N35" s="202"/>
      <c r="O35" s="202"/>
      <c r="P35" s="203"/>
      <c r="Q35" s="204"/>
      <c r="R35" s="205"/>
      <c r="S35" s="205"/>
      <c r="T35" s="206"/>
      <c r="U35" s="207"/>
      <c r="V35" s="207"/>
      <c r="W35" s="207"/>
      <c r="X35" s="207"/>
      <c r="Y35" s="207"/>
      <c r="Z35" s="207"/>
      <c r="AA35" s="357"/>
      <c r="AB35" s="358"/>
      <c r="AC35" s="358"/>
      <c r="AD35" s="358"/>
      <c r="AE35" s="358"/>
      <c r="AF35" s="358"/>
      <c r="AG35" s="358"/>
      <c r="AH35" s="359"/>
      <c r="AI35" s="177"/>
      <c r="AJ35" s="177"/>
      <c r="AK35" s="43" t="s">
        <v>74</v>
      </c>
      <c r="AL35" s="178"/>
      <c r="AM35" s="179"/>
      <c r="AN35" s="63"/>
    </row>
    <row r="36" spans="2:40" ht="24.6" customHeight="1" x14ac:dyDescent="0.15">
      <c r="B36" s="44"/>
      <c r="C36" s="344"/>
      <c r="D36" s="345"/>
      <c r="E36" s="345"/>
      <c r="F36" s="345"/>
      <c r="G36" s="345"/>
      <c r="H36" s="345"/>
      <c r="I36" s="345"/>
      <c r="J36" s="346"/>
      <c r="K36" s="347"/>
      <c r="L36" s="348"/>
      <c r="M36" s="69"/>
      <c r="N36" s="185"/>
      <c r="O36" s="185"/>
      <c r="P36" s="186"/>
      <c r="Q36" s="187"/>
      <c r="R36" s="188"/>
      <c r="S36" s="188"/>
      <c r="T36" s="189"/>
      <c r="U36" s="190"/>
      <c r="V36" s="190"/>
      <c r="W36" s="190"/>
      <c r="X36" s="190"/>
      <c r="Y36" s="190"/>
      <c r="Z36" s="190"/>
      <c r="AA36" s="349"/>
      <c r="AB36" s="350"/>
      <c r="AC36" s="350"/>
      <c r="AD36" s="350"/>
      <c r="AE36" s="350"/>
      <c r="AF36" s="350"/>
      <c r="AG36" s="350"/>
      <c r="AH36" s="351"/>
      <c r="AI36" s="194"/>
      <c r="AJ36" s="194"/>
      <c r="AK36" s="47" t="s">
        <v>74</v>
      </c>
      <c r="AL36" s="195"/>
      <c r="AM36" s="196"/>
      <c r="AN36" s="63"/>
    </row>
    <row r="37" spans="2:40" ht="24.6" customHeight="1" x14ac:dyDescent="0.15">
      <c r="B37" s="40"/>
      <c r="C37" s="342" t="str">
        <f>IF(AI18=1,"",IF(AI18=2,"うち、",""))</f>
        <v>うち、</v>
      </c>
      <c r="D37" s="343"/>
      <c r="E37" s="343"/>
      <c r="F37" s="157" t="s">
        <v>92</v>
      </c>
      <c r="G37" s="158"/>
      <c r="H37" s="158"/>
      <c r="I37" s="158"/>
      <c r="J37" s="158"/>
      <c r="K37" s="158"/>
      <c r="L37" s="158"/>
      <c r="M37" s="48" t="s">
        <v>61</v>
      </c>
      <c r="N37" s="159" t="s">
        <v>93</v>
      </c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60"/>
      <c r="AA37" s="161">
        <f>IF(AI18=1,ROUNDDOWN(SUMIF(M20:M36,"",AA20:AH36)*(G41/100),0)+ROUNDDOWN(SUMIF(M20:M36,F42,AA20:AH36)*(G42/100),0),IF(AI18=2,ROUNDDOWN(SUMIF(M20:M36,"",AA20:AH36)/(1+(G41/100))*(G41/100)+ROUNDDOWN(SUMIF(M20:M36,F42,AA20:AH36)/(1+(G42/100))*(G42/100),0),0)))</f>
        <v>38786</v>
      </c>
      <c r="AB37" s="162"/>
      <c r="AC37" s="162"/>
      <c r="AD37" s="162"/>
      <c r="AE37" s="162"/>
      <c r="AF37" s="162"/>
      <c r="AG37" s="162"/>
      <c r="AH37" s="163"/>
      <c r="AI37" s="164"/>
      <c r="AJ37" s="165"/>
      <c r="AK37" s="166"/>
      <c r="AL37" s="166"/>
      <c r="AM37" s="167"/>
      <c r="AN37" s="63"/>
    </row>
    <row r="38" spans="2:40" ht="24.6" customHeight="1" x14ac:dyDescent="0.15">
      <c r="B38" s="49"/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70"/>
      <c r="Q38" s="171" t="s">
        <v>94</v>
      </c>
      <c r="R38" s="172"/>
      <c r="S38" s="172"/>
      <c r="T38" s="172"/>
      <c r="U38" s="172"/>
      <c r="V38" s="172"/>
      <c r="W38" s="172"/>
      <c r="X38" s="172"/>
      <c r="Y38" s="172"/>
      <c r="Z38" s="173"/>
      <c r="AA38" s="161">
        <f>IF(AI18=1,SUM(AA20:AH37),IF(AI18=2,SUM(AA20:AH36),0))</f>
        <v>432400</v>
      </c>
      <c r="AB38" s="162"/>
      <c r="AC38" s="162"/>
      <c r="AD38" s="162"/>
      <c r="AE38" s="162"/>
      <c r="AF38" s="162"/>
      <c r="AG38" s="162"/>
      <c r="AH38" s="163"/>
      <c r="AI38" s="174"/>
      <c r="AJ38" s="175"/>
      <c r="AK38" s="175"/>
      <c r="AL38" s="175"/>
      <c r="AM38" s="176"/>
      <c r="AN38" s="57"/>
    </row>
    <row r="39" spans="2:40" ht="15" customHeight="1" thickBo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2:40" ht="20.100000000000001" customHeight="1" x14ac:dyDescent="0.15">
      <c r="B40" s="100" t="s">
        <v>95</v>
      </c>
      <c r="C40" s="103" t="s">
        <v>96</v>
      </c>
      <c r="D40" s="104"/>
      <c r="E40" s="104"/>
      <c r="F40" s="104"/>
      <c r="G40" s="104"/>
      <c r="H40" s="104"/>
      <c r="I40" s="104"/>
      <c r="J40" s="105"/>
      <c r="K40" s="103" t="s">
        <v>97</v>
      </c>
      <c r="L40" s="104"/>
      <c r="M40" s="104"/>
      <c r="N40" s="104"/>
      <c r="O40" s="104"/>
      <c r="P40" s="105"/>
      <c r="Q40" s="106" t="s">
        <v>98</v>
      </c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8" t="s">
        <v>99</v>
      </c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10"/>
    </row>
    <row r="41" spans="2:40" ht="20.100000000000001" customHeight="1" x14ac:dyDescent="0.15">
      <c r="B41" s="101"/>
      <c r="C41" s="111" t="s">
        <v>100</v>
      </c>
      <c r="D41" s="112"/>
      <c r="E41" s="112"/>
      <c r="F41" s="50"/>
      <c r="G41" s="70">
        <v>10</v>
      </c>
      <c r="H41" s="113" t="s">
        <v>101</v>
      </c>
      <c r="I41" s="114"/>
      <c r="J41" s="115"/>
      <c r="K41" s="116">
        <f>IF(AI18=1,SUMIF(M20:M36,"",AA20:AH36),IF(AI18=2,AB41-Q41,0))</f>
        <v>364910</v>
      </c>
      <c r="L41" s="117"/>
      <c r="M41" s="117"/>
      <c r="N41" s="117"/>
      <c r="O41" s="117"/>
      <c r="P41" s="118"/>
      <c r="Q41" s="119">
        <f>IF(AI18=1,ROUNDDOWN(K41*(G41/100),0),IF(AI18=2,ROUNDDOWN(SUMIF(M20:M36,"",AA20:AH36)/(1+(G41/100))*(G41/100),0),0))</f>
        <v>36490</v>
      </c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1">
        <f>IF(AI18=1,SUM(K41:AA41),IF(AI18=2,SUMIF(M20:M36,"",AA20:AH36),0))</f>
        <v>401400</v>
      </c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2"/>
    </row>
    <row r="42" spans="2:40" ht="20.100000000000001" customHeight="1" x14ac:dyDescent="0.15">
      <c r="B42" s="101"/>
      <c r="C42" s="133" t="s">
        <v>102</v>
      </c>
      <c r="D42" s="134"/>
      <c r="E42" s="134"/>
      <c r="F42" s="52" t="s">
        <v>61</v>
      </c>
      <c r="G42" s="70">
        <v>8</v>
      </c>
      <c r="H42" s="135" t="s">
        <v>101</v>
      </c>
      <c r="I42" s="136"/>
      <c r="J42" s="137"/>
      <c r="K42" s="138">
        <f>IF(AI18=1,SUMIF(M20:M36,F42,AA20:AH36),IF(AI18=2,AB42-Q42,0))</f>
        <v>28704</v>
      </c>
      <c r="L42" s="139"/>
      <c r="M42" s="139"/>
      <c r="N42" s="139"/>
      <c r="O42" s="139"/>
      <c r="P42" s="140"/>
      <c r="Q42" s="141">
        <f>IF(AI18=1,ROUNDDOWN(K42*(G42/100),0),IF(AI18=2,ROUNDDOWN(SUMIF(M20:M36,F42,AA20:AH36)/(1+(G42/100))*(G42/100),0),0))</f>
        <v>2296</v>
      </c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3">
        <f>IF(AI18=1,SUM(K42:AA42),IF(AI18=2,SUMIF(M20:M36,F42,AA20:AH36),0))</f>
        <v>31000</v>
      </c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4"/>
    </row>
    <row r="43" spans="2:40" ht="20.100000000000001" customHeight="1" x14ac:dyDescent="0.15">
      <c r="B43" s="101"/>
      <c r="C43" s="133"/>
      <c r="D43" s="134"/>
      <c r="E43" s="134"/>
      <c r="F43" s="50"/>
      <c r="G43" s="71"/>
      <c r="H43" s="145"/>
      <c r="I43" s="146"/>
      <c r="J43" s="147"/>
      <c r="K43" s="148"/>
      <c r="L43" s="149"/>
      <c r="M43" s="149"/>
      <c r="N43" s="149"/>
      <c r="O43" s="149"/>
      <c r="P43" s="150"/>
      <c r="Q43" s="151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3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4"/>
    </row>
    <row r="44" spans="2:40" ht="20.100000000000001" customHeight="1" thickBot="1" x14ac:dyDescent="0.2">
      <c r="B44" s="102"/>
      <c r="C44" s="123" t="s">
        <v>103</v>
      </c>
      <c r="D44" s="124"/>
      <c r="E44" s="124"/>
      <c r="F44" s="124"/>
      <c r="G44" s="124"/>
      <c r="H44" s="124"/>
      <c r="I44" s="124"/>
      <c r="J44" s="125"/>
      <c r="K44" s="126">
        <f>SUM(K41:P43)</f>
        <v>393614</v>
      </c>
      <c r="L44" s="127"/>
      <c r="M44" s="127"/>
      <c r="N44" s="127"/>
      <c r="O44" s="127"/>
      <c r="P44" s="128"/>
      <c r="Q44" s="129">
        <f>SUM(Q41:AA43)</f>
        <v>38786</v>
      </c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30">
        <f>SUM(AB41:AM43)</f>
        <v>432400</v>
      </c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2"/>
    </row>
    <row r="45" spans="2:40" ht="20.10000000000000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</sheetData>
  <sheetProtection algorithmName="SHA-512" hashValue="yZfqewW/jpAClVJT4WxFyp05vbbycyGUCuDAR9uOm4Bcljc0zxm9ALH78ZKvb0SPL2H4gaobkxoLiK2Kf6Fk5Q==" saltValue="qA5Oa+xCBkxrgVSRnknk4w==" spinCount="100000" sheet="1" formatCells="0" formatRows="0"/>
  <mergeCells count="221">
    <mergeCell ref="Z4:AM5"/>
    <mergeCell ref="J6:P6"/>
    <mergeCell ref="Q6:AM6"/>
    <mergeCell ref="Q7:V8"/>
    <mergeCell ref="Q13:V13"/>
    <mergeCell ref="D14:M14"/>
    <mergeCell ref="Q14:V14"/>
    <mergeCell ref="W14:AM14"/>
    <mergeCell ref="G2:O2"/>
    <mergeCell ref="P2:Y2"/>
    <mergeCell ref="AI2:AM2"/>
    <mergeCell ref="D12:N12"/>
    <mergeCell ref="Q12:V12"/>
    <mergeCell ref="W12:AC12"/>
    <mergeCell ref="AD12:AE12"/>
    <mergeCell ref="AF12:AK12"/>
    <mergeCell ref="AL12:AM12"/>
    <mergeCell ref="H9:I9"/>
    <mergeCell ref="Q9:AM9"/>
    <mergeCell ref="B10:D10"/>
    <mergeCell ref="F10:K10"/>
    <mergeCell ref="Q10:V11"/>
    <mergeCell ref="W10:AM10"/>
    <mergeCell ref="B11:C11"/>
    <mergeCell ref="D11:O11"/>
    <mergeCell ref="W11:AM11"/>
    <mergeCell ref="B4:C5"/>
    <mergeCell ref="Q4:Y5"/>
    <mergeCell ref="W7:AB8"/>
    <mergeCell ref="AC7:AH8"/>
    <mergeCell ref="AI7:AM8"/>
    <mergeCell ref="C18:P18"/>
    <mergeCell ref="Q18:Z18"/>
    <mergeCell ref="AA18:AH18"/>
    <mergeCell ref="AJ18:AM18"/>
    <mergeCell ref="C19:I19"/>
    <mergeCell ref="J19:L19"/>
    <mergeCell ref="N19:P19"/>
    <mergeCell ref="Q19:S19"/>
    <mergeCell ref="T19:Z19"/>
    <mergeCell ref="AA19:AH19"/>
    <mergeCell ref="AI19:AM19"/>
    <mergeCell ref="B15:D15"/>
    <mergeCell ref="E15:O15"/>
    <mergeCell ref="Q15:Z15"/>
    <mergeCell ref="AA15:AM15"/>
    <mergeCell ref="B16:D16"/>
    <mergeCell ref="E16:I16"/>
    <mergeCell ref="J16:K16"/>
    <mergeCell ref="L16:O16"/>
    <mergeCell ref="B13:C13"/>
    <mergeCell ref="D13:N13"/>
    <mergeCell ref="C20:I20"/>
    <mergeCell ref="J20:L20"/>
    <mergeCell ref="N20:P20"/>
    <mergeCell ref="Q20:S20"/>
    <mergeCell ref="T20:Z20"/>
    <mergeCell ref="AA20:AH20"/>
    <mergeCell ref="AI20:AJ20"/>
    <mergeCell ref="AL20:AM20"/>
    <mergeCell ref="AI21:AJ21"/>
    <mergeCell ref="AL21:AM21"/>
    <mergeCell ref="C22:I22"/>
    <mergeCell ref="J22:L22"/>
    <mergeCell ref="N22:P22"/>
    <mergeCell ref="Q22:S22"/>
    <mergeCell ref="T22:Z22"/>
    <mergeCell ref="AA22:AH22"/>
    <mergeCell ref="AI22:AJ22"/>
    <mergeCell ref="AL22:AM22"/>
    <mergeCell ref="C21:I21"/>
    <mergeCell ref="J21:L21"/>
    <mergeCell ref="N21:P21"/>
    <mergeCell ref="Q21:S21"/>
    <mergeCell ref="T21:Z21"/>
    <mergeCell ref="AA21:AH21"/>
    <mergeCell ref="AI23:AJ23"/>
    <mergeCell ref="AL23:AM23"/>
    <mergeCell ref="C24:I24"/>
    <mergeCell ref="J24:L24"/>
    <mergeCell ref="N24:P24"/>
    <mergeCell ref="Q24:S24"/>
    <mergeCell ref="T24:Z24"/>
    <mergeCell ref="AA24:AH24"/>
    <mergeCell ref="AI24:AJ24"/>
    <mergeCell ref="AL24:AM24"/>
    <mergeCell ref="C23:I23"/>
    <mergeCell ref="J23:L23"/>
    <mergeCell ref="N23:P23"/>
    <mergeCell ref="Q23:S23"/>
    <mergeCell ref="T23:Z23"/>
    <mergeCell ref="AA23:AH23"/>
    <mergeCell ref="AI25:AJ25"/>
    <mergeCell ref="AL25:AM25"/>
    <mergeCell ref="C26:I26"/>
    <mergeCell ref="J26:L26"/>
    <mergeCell ref="N26:P26"/>
    <mergeCell ref="Q26:S26"/>
    <mergeCell ref="T26:Z26"/>
    <mergeCell ref="AA26:AH26"/>
    <mergeCell ref="AI26:AJ26"/>
    <mergeCell ref="AL26:AM26"/>
    <mergeCell ref="C25:I25"/>
    <mergeCell ref="J25:L25"/>
    <mergeCell ref="N25:P25"/>
    <mergeCell ref="Q25:S25"/>
    <mergeCell ref="T25:Z25"/>
    <mergeCell ref="AA25:AH25"/>
    <mergeCell ref="AI27:AJ27"/>
    <mergeCell ref="AL27:AM27"/>
    <mergeCell ref="C28:I28"/>
    <mergeCell ref="J28:L28"/>
    <mergeCell ref="N28:P28"/>
    <mergeCell ref="Q28:S28"/>
    <mergeCell ref="T28:Z28"/>
    <mergeCell ref="AA28:AH28"/>
    <mergeCell ref="AI28:AJ28"/>
    <mergeCell ref="AL28:AM28"/>
    <mergeCell ref="C27:I27"/>
    <mergeCell ref="J27:L27"/>
    <mergeCell ref="N27:P27"/>
    <mergeCell ref="Q27:S27"/>
    <mergeCell ref="T27:Z27"/>
    <mergeCell ref="AA27:AH27"/>
    <mergeCell ref="AI29:AJ29"/>
    <mergeCell ref="AL29:AM29"/>
    <mergeCell ref="C30:I30"/>
    <mergeCell ref="J30:L30"/>
    <mergeCell ref="N30:P30"/>
    <mergeCell ref="Q30:S30"/>
    <mergeCell ref="T30:Z30"/>
    <mergeCell ref="AA30:AH30"/>
    <mergeCell ref="AI30:AJ30"/>
    <mergeCell ref="AL30:AM30"/>
    <mergeCell ref="C29:I29"/>
    <mergeCell ref="J29:L29"/>
    <mergeCell ref="N29:P29"/>
    <mergeCell ref="Q29:S29"/>
    <mergeCell ref="T29:Z29"/>
    <mergeCell ref="AA29:AH29"/>
    <mergeCell ref="AI31:AJ31"/>
    <mergeCell ref="AL31:AM31"/>
    <mergeCell ref="C32:I32"/>
    <mergeCell ref="J32:L32"/>
    <mergeCell ref="N32:P32"/>
    <mergeCell ref="Q32:S32"/>
    <mergeCell ref="T32:Z32"/>
    <mergeCell ref="AA32:AH32"/>
    <mergeCell ref="AI32:AJ32"/>
    <mergeCell ref="AL32:AM32"/>
    <mergeCell ref="C31:I31"/>
    <mergeCell ref="J31:L31"/>
    <mergeCell ref="N31:P31"/>
    <mergeCell ref="Q31:S31"/>
    <mergeCell ref="T31:Z31"/>
    <mergeCell ref="AA31:AH31"/>
    <mergeCell ref="AI33:AJ33"/>
    <mergeCell ref="AL33:AM33"/>
    <mergeCell ref="C34:I34"/>
    <mergeCell ref="J34:L34"/>
    <mergeCell ref="N34:P34"/>
    <mergeCell ref="Q34:S34"/>
    <mergeCell ref="T34:Z34"/>
    <mergeCell ref="AA34:AH34"/>
    <mergeCell ref="AI34:AJ34"/>
    <mergeCell ref="AL34:AM34"/>
    <mergeCell ref="C33:I33"/>
    <mergeCell ref="J33:L33"/>
    <mergeCell ref="N33:P33"/>
    <mergeCell ref="Q33:S33"/>
    <mergeCell ref="T33:Z33"/>
    <mergeCell ref="AA33:AH33"/>
    <mergeCell ref="AI35:AJ35"/>
    <mergeCell ref="AL35:AM35"/>
    <mergeCell ref="C36:I36"/>
    <mergeCell ref="J36:L36"/>
    <mergeCell ref="N36:P36"/>
    <mergeCell ref="Q36:S36"/>
    <mergeCell ref="T36:Z36"/>
    <mergeCell ref="AA36:AH36"/>
    <mergeCell ref="AI36:AJ36"/>
    <mergeCell ref="AL36:AM36"/>
    <mergeCell ref="C35:I35"/>
    <mergeCell ref="J35:L35"/>
    <mergeCell ref="N35:P35"/>
    <mergeCell ref="Q35:S35"/>
    <mergeCell ref="T35:Z35"/>
    <mergeCell ref="AA35:AH35"/>
    <mergeCell ref="C37:E37"/>
    <mergeCell ref="F37:L37"/>
    <mergeCell ref="N37:Z37"/>
    <mergeCell ref="AA37:AH37"/>
    <mergeCell ref="AI37:AM37"/>
    <mergeCell ref="C38:P38"/>
    <mergeCell ref="Q38:Z38"/>
    <mergeCell ref="AA38:AH38"/>
    <mergeCell ref="AI38:AM38"/>
    <mergeCell ref="B40:B44"/>
    <mergeCell ref="C40:J40"/>
    <mergeCell ref="K40:P40"/>
    <mergeCell ref="Q40:AA40"/>
    <mergeCell ref="AB40:AM40"/>
    <mergeCell ref="C41:E41"/>
    <mergeCell ref="H41:J41"/>
    <mergeCell ref="K41:P41"/>
    <mergeCell ref="Q41:AA41"/>
    <mergeCell ref="AB41:AM41"/>
    <mergeCell ref="C44:J44"/>
    <mergeCell ref="K44:P44"/>
    <mergeCell ref="Q44:AA44"/>
    <mergeCell ref="AB44:AM44"/>
    <mergeCell ref="C42:E42"/>
    <mergeCell ref="H42:J42"/>
    <mergeCell ref="K42:P42"/>
    <mergeCell ref="Q42:AA42"/>
    <mergeCell ref="AB42:AM42"/>
    <mergeCell ref="C43:E43"/>
    <mergeCell ref="H43:J43"/>
    <mergeCell ref="K43:P43"/>
    <mergeCell ref="Q43:AA43"/>
    <mergeCell ref="AB43:AM43"/>
  </mergeCells>
  <phoneticPr fontId="2"/>
  <dataValidations count="3">
    <dataValidation type="list" allowBlank="1" showInputMessage="1" showErrorMessage="1" sqref="M20:M36">
      <formula1>"※"</formula1>
    </dataValidation>
    <dataValidation type="textLength" allowBlank="1" showInputMessage="1" showErrorMessage="1" sqref="L10 F10">
      <formula1>13</formula1>
      <formula2>13</formula2>
    </dataValidation>
    <dataValidation type="list" allowBlank="1" showInputMessage="1" showErrorMessage="1" sqref="AA18:AH18">
      <formula1>" 外税 (税抜), 内税 (税込)"</formula1>
    </dataValidation>
  </dataValidations>
  <printOptions horizontalCentered="1" verticalCentered="1"/>
  <pageMargins left="0.19685039370078741" right="0" top="0.19685039370078741" bottom="0.19685039370078741" header="0.19685039370078741" footer="7.874015748031496E-2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25</xdr:col>
                    <xdr:colOff>38100</xdr:colOff>
                    <xdr:row>12</xdr:row>
                    <xdr:rowOff>38100</xdr:rowOff>
                  </from>
                  <to>
                    <xdr:col>29</xdr:col>
                    <xdr:colOff>57150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32</xdr:col>
                    <xdr:colOff>38100</xdr:colOff>
                    <xdr:row>12</xdr:row>
                    <xdr:rowOff>38100</xdr:rowOff>
                  </from>
                  <to>
                    <xdr:col>36</xdr:col>
                    <xdr:colOff>57150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7030A0"/>
  </sheetPr>
  <dimension ref="B1:AN45"/>
  <sheetViews>
    <sheetView showGridLines="0" showRowColHeaders="0" tabSelected="1" zoomScaleNormal="100" zoomScaleSheetLayoutView="100" workbookViewId="0"/>
  </sheetViews>
  <sheetFormatPr defaultColWidth="10.625" defaultRowHeight="14.25" x14ac:dyDescent="0.15"/>
  <cols>
    <col min="1" max="1" width="5.625" style="54" customWidth="1"/>
    <col min="2" max="2" width="4.625" style="54" customWidth="1"/>
    <col min="3" max="15" width="3.625" style="54" customWidth="1"/>
    <col min="16" max="39" width="1.875" style="54" customWidth="1"/>
    <col min="40" max="40" width="5.625" style="54" customWidth="1"/>
    <col min="41" max="16384" width="10.625" style="54"/>
  </cols>
  <sheetData>
    <row r="1" spans="2:40" ht="15" customHeight="1" x14ac:dyDescent="0.15">
      <c r="J1" s="55"/>
    </row>
    <row r="2" spans="2:40" ht="30" customHeight="1" x14ac:dyDescent="0.2">
      <c r="B2" s="3"/>
      <c r="C2" s="3"/>
      <c r="D2" s="1"/>
      <c r="E2" s="2"/>
      <c r="F2" s="1"/>
      <c r="G2" s="288" t="s">
        <v>0</v>
      </c>
      <c r="H2" s="289"/>
      <c r="I2" s="289"/>
      <c r="J2" s="289"/>
      <c r="K2" s="289"/>
      <c r="L2" s="289"/>
      <c r="M2" s="289"/>
      <c r="N2" s="289"/>
      <c r="O2" s="289"/>
      <c r="P2" s="290" t="s">
        <v>1</v>
      </c>
      <c r="Q2" s="290"/>
      <c r="R2" s="290"/>
      <c r="S2" s="290"/>
      <c r="T2" s="290"/>
      <c r="U2" s="290"/>
      <c r="V2" s="290"/>
      <c r="W2" s="290"/>
      <c r="X2" s="290"/>
      <c r="Y2" s="290"/>
      <c r="Z2" s="4"/>
      <c r="AA2" s="5"/>
      <c r="AB2" s="5"/>
      <c r="AC2" s="5"/>
      <c r="AD2" s="5"/>
      <c r="AE2" s="5"/>
      <c r="AF2" s="5"/>
      <c r="AG2" s="5"/>
      <c r="AH2" s="6"/>
      <c r="AI2" s="291" t="s">
        <v>2</v>
      </c>
      <c r="AJ2" s="292"/>
      <c r="AK2" s="292"/>
      <c r="AL2" s="292"/>
      <c r="AM2" s="292"/>
      <c r="AN2" s="56"/>
    </row>
    <row r="3" spans="2:40" ht="20.100000000000001" customHeight="1" thickBot="1" x14ac:dyDescent="0.2">
      <c r="B3" s="84"/>
      <c r="C3" s="84"/>
      <c r="D3" s="1"/>
      <c r="E3" s="2"/>
      <c r="F3" s="7"/>
      <c r="G3" s="7"/>
      <c r="H3" s="7"/>
      <c r="I3" s="7"/>
      <c r="J3" s="7"/>
      <c r="K3" s="7"/>
      <c r="L3" s="7"/>
      <c r="M3" s="7"/>
      <c r="N3" s="7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"/>
      <c r="AB3" s="3"/>
      <c r="AC3" s="3"/>
      <c r="AD3" s="3"/>
      <c r="AE3" s="3"/>
      <c r="AF3" s="3"/>
      <c r="AG3" s="3"/>
      <c r="AH3" s="1"/>
      <c r="AI3" s="1"/>
      <c r="AJ3" s="9"/>
      <c r="AK3" s="1"/>
      <c r="AL3" s="1"/>
      <c r="AM3" s="1"/>
      <c r="AN3" s="56"/>
    </row>
    <row r="4" spans="2:40" ht="15" customHeight="1" thickTop="1" x14ac:dyDescent="0.15">
      <c r="B4" s="319" t="s">
        <v>3</v>
      </c>
      <c r="C4" s="320"/>
      <c r="D4" s="10" t="s">
        <v>4</v>
      </c>
      <c r="E4" s="11" t="s">
        <v>5</v>
      </c>
      <c r="F4" s="12" t="s">
        <v>6</v>
      </c>
      <c r="G4" s="12" t="s">
        <v>7</v>
      </c>
      <c r="H4" s="11" t="s">
        <v>4</v>
      </c>
      <c r="I4" s="12" t="s">
        <v>8</v>
      </c>
      <c r="J4" s="12" t="s">
        <v>6</v>
      </c>
      <c r="K4" s="11" t="s">
        <v>7</v>
      </c>
      <c r="L4" s="12" t="s">
        <v>4</v>
      </c>
      <c r="M4" s="13" t="s">
        <v>9</v>
      </c>
      <c r="N4" s="1"/>
      <c r="O4" s="1"/>
      <c r="P4" s="1"/>
      <c r="Q4" s="323" t="s">
        <v>10</v>
      </c>
      <c r="R4" s="324"/>
      <c r="S4" s="324"/>
      <c r="T4" s="324"/>
      <c r="U4" s="324"/>
      <c r="V4" s="324"/>
      <c r="W4" s="324"/>
      <c r="X4" s="324"/>
      <c r="Y4" s="324"/>
      <c r="Z4" s="467" t="s">
        <v>11</v>
      </c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9"/>
      <c r="AN4" s="57"/>
    </row>
    <row r="5" spans="2:40" ht="24.95" customHeight="1" thickBot="1" x14ac:dyDescent="0.2">
      <c r="B5" s="321"/>
      <c r="C5" s="322"/>
      <c r="D5" s="85" t="s">
        <v>12</v>
      </c>
      <c r="E5" s="86">
        <v>2</v>
      </c>
      <c r="F5" s="87">
        <v>3</v>
      </c>
      <c r="G5" s="87">
        <v>4</v>
      </c>
      <c r="H5" s="88">
        <v>5</v>
      </c>
      <c r="I5" s="87">
        <v>6</v>
      </c>
      <c r="J5" s="87">
        <v>7</v>
      </c>
      <c r="K5" s="88">
        <v>8</v>
      </c>
      <c r="L5" s="87">
        <v>9</v>
      </c>
      <c r="M5" s="89">
        <v>0</v>
      </c>
      <c r="N5" s="1"/>
      <c r="O5" s="1"/>
      <c r="P5" s="1"/>
      <c r="Q5" s="325"/>
      <c r="R5" s="326"/>
      <c r="S5" s="326"/>
      <c r="T5" s="326"/>
      <c r="U5" s="326"/>
      <c r="V5" s="326"/>
      <c r="W5" s="326"/>
      <c r="X5" s="326"/>
      <c r="Y5" s="326"/>
      <c r="Z5" s="470"/>
      <c r="AA5" s="471"/>
      <c r="AB5" s="471"/>
      <c r="AC5" s="471"/>
      <c r="AD5" s="471"/>
      <c r="AE5" s="471"/>
      <c r="AF5" s="471"/>
      <c r="AG5" s="471"/>
      <c r="AH5" s="471"/>
      <c r="AI5" s="471"/>
      <c r="AJ5" s="471"/>
      <c r="AK5" s="471"/>
      <c r="AL5" s="471"/>
      <c r="AM5" s="472"/>
    </row>
    <row r="6" spans="2:40" ht="21.95" customHeight="1" thickTop="1" x14ac:dyDescent="0.15">
      <c r="B6" s="9"/>
      <c r="C6" s="14"/>
      <c r="D6" s="5"/>
      <c r="E6" s="5"/>
      <c r="F6" s="1"/>
      <c r="G6" s="5"/>
      <c r="H6" s="1"/>
      <c r="I6" s="1"/>
      <c r="J6" s="333" t="s">
        <v>13</v>
      </c>
      <c r="K6" s="334"/>
      <c r="L6" s="334"/>
      <c r="M6" s="334"/>
      <c r="N6" s="334"/>
      <c r="O6" s="334"/>
      <c r="P6" s="334"/>
      <c r="Q6" s="335" t="s">
        <v>14</v>
      </c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7"/>
    </row>
    <row r="7" spans="2:40" ht="21.95" customHeight="1" x14ac:dyDescent="0.15">
      <c r="B7" s="15" t="s">
        <v>15</v>
      </c>
      <c r="C7" s="6"/>
      <c r="D7" s="16"/>
      <c r="E7" s="16"/>
      <c r="F7" s="16"/>
      <c r="G7" s="17" t="s">
        <v>16</v>
      </c>
      <c r="H7" s="1"/>
      <c r="I7" s="16"/>
      <c r="J7" s="16"/>
      <c r="K7" s="16"/>
      <c r="L7" s="16"/>
      <c r="M7" s="18"/>
      <c r="N7" s="18"/>
      <c r="O7" s="5"/>
      <c r="P7" s="5"/>
      <c r="Q7" s="338" t="s">
        <v>17</v>
      </c>
      <c r="R7" s="339"/>
      <c r="S7" s="339"/>
      <c r="T7" s="339"/>
      <c r="U7" s="339"/>
      <c r="V7" s="339"/>
      <c r="W7" s="221"/>
      <c r="X7" s="222"/>
      <c r="Y7" s="222"/>
      <c r="Z7" s="222"/>
      <c r="AA7" s="222"/>
      <c r="AB7" s="223"/>
      <c r="AC7" s="227" t="s">
        <v>18</v>
      </c>
      <c r="AD7" s="228"/>
      <c r="AE7" s="228"/>
      <c r="AF7" s="228"/>
      <c r="AG7" s="228"/>
      <c r="AH7" s="229"/>
      <c r="AI7" s="233"/>
      <c r="AJ7" s="234"/>
      <c r="AK7" s="234"/>
      <c r="AL7" s="234"/>
      <c r="AM7" s="235"/>
      <c r="AN7" s="57"/>
    </row>
    <row r="8" spans="2:40" ht="21.95" customHeight="1" x14ac:dyDescent="0.15">
      <c r="B8" s="9"/>
      <c r="C8" s="9"/>
      <c r="D8" s="9"/>
      <c r="E8" s="9"/>
      <c r="F8" s="9"/>
      <c r="G8" s="1"/>
      <c r="H8" s="1"/>
      <c r="I8" s="9"/>
      <c r="J8" s="9"/>
      <c r="K8" s="9"/>
      <c r="L8" s="9"/>
      <c r="M8" s="9"/>
      <c r="N8" s="9"/>
      <c r="O8" s="9"/>
      <c r="P8" s="19"/>
      <c r="Q8" s="340"/>
      <c r="R8" s="341"/>
      <c r="S8" s="341"/>
      <c r="T8" s="341"/>
      <c r="U8" s="341"/>
      <c r="V8" s="341"/>
      <c r="W8" s="224"/>
      <c r="X8" s="225"/>
      <c r="Y8" s="225"/>
      <c r="Z8" s="225"/>
      <c r="AA8" s="225"/>
      <c r="AB8" s="226"/>
      <c r="AC8" s="230"/>
      <c r="AD8" s="231"/>
      <c r="AE8" s="231"/>
      <c r="AF8" s="231"/>
      <c r="AG8" s="231"/>
      <c r="AH8" s="232"/>
      <c r="AI8" s="236"/>
      <c r="AJ8" s="236"/>
      <c r="AK8" s="236"/>
      <c r="AL8" s="236"/>
      <c r="AM8" s="237"/>
      <c r="AN8" s="58"/>
    </row>
    <row r="9" spans="2:40" ht="21.95" customHeight="1" x14ac:dyDescent="0.15">
      <c r="B9" s="9"/>
      <c r="C9" s="9"/>
      <c r="D9" s="9"/>
      <c r="E9" s="9"/>
      <c r="F9" s="9"/>
      <c r="G9" s="9"/>
      <c r="H9" s="298" t="s">
        <v>19</v>
      </c>
      <c r="I9" s="299"/>
      <c r="J9" s="20">
        <v>5</v>
      </c>
      <c r="K9" s="1" t="s">
        <v>20</v>
      </c>
      <c r="L9" s="20">
        <v>12</v>
      </c>
      <c r="M9" s="1" t="s">
        <v>21</v>
      </c>
      <c r="N9" s="20">
        <v>24</v>
      </c>
      <c r="O9" s="1" t="s">
        <v>22</v>
      </c>
      <c r="P9" s="19"/>
      <c r="Q9" s="300" t="s">
        <v>23</v>
      </c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2"/>
      <c r="AN9" s="58"/>
    </row>
    <row r="10" spans="2:40" ht="24.95" customHeight="1" x14ac:dyDescent="0.15">
      <c r="B10" s="303" t="s">
        <v>24</v>
      </c>
      <c r="C10" s="304"/>
      <c r="D10" s="304"/>
      <c r="E10" s="21" t="s">
        <v>25</v>
      </c>
      <c r="F10" s="479" t="s">
        <v>26</v>
      </c>
      <c r="G10" s="480"/>
      <c r="H10" s="480"/>
      <c r="I10" s="480"/>
      <c r="J10" s="480"/>
      <c r="K10" s="480"/>
      <c r="L10" s="22"/>
      <c r="M10" s="1"/>
      <c r="N10" s="1"/>
      <c r="O10" s="1"/>
      <c r="P10" s="19"/>
      <c r="Q10" s="307" t="s">
        <v>27</v>
      </c>
      <c r="R10" s="308"/>
      <c r="S10" s="308"/>
      <c r="T10" s="308"/>
      <c r="U10" s="308"/>
      <c r="V10" s="308"/>
      <c r="W10" s="481" t="s">
        <v>28</v>
      </c>
      <c r="X10" s="482"/>
      <c r="Y10" s="482"/>
      <c r="Z10" s="482"/>
      <c r="AA10" s="482"/>
      <c r="AB10" s="482"/>
      <c r="AC10" s="482"/>
      <c r="AD10" s="482"/>
      <c r="AE10" s="482"/>
      <c r="AF10" s="482"/>
      <c r="AG10" s="482"/>
      <c r="AH10" s="482"/>
      <c r="AI10" s="482"/>
      <c r="AJ10" s="482"/>
      <c r="AK10" s="482"/>
      <c r="AL10" s="482"/>
      <c r="AM10" s="483"/>
      <c r="AN10" s="57"/>
    </row>
    <row r="11" spans="2:40" ht="24.95" customHeight="1" x14ac:dyDescent="0.15">
      <c r="B11" s="277" t="s">
        <v>29</v>
      </c>
      <c r="C11" s="278"/>
      <c r="D11" s="484" t="s">
        <v>30</v>
      </c>
      <c r="E11" s="484"/>
      <c r="F11" s="484"/>
      <c r="G11" s="484"/>
      <c r="H11" s="484"/>
      <c r="I11" s="484"/>
      <c r="J11" s="484"/>
      <c r="K11" s="484"/>
      <c r="L11" s="484"/>
      <c r="M11" s="484"/>
      <c r="N11" s="484"/>
      <c r="O11" s="485"/>
      <c r="P11" s="19"/>
      <c r="Q11" s="309"/>
      <c r="R11" s="310"/>
      <c r="S11" s="310"/>
      <c r="T11" s="310"/>
      <c r="U11" s="310"/>
      <c r="V11" s="310"/>
      <c r="W11" s="486" t="s">
        <v>31</v>
      </c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487"/>
      <c r="AJ11" s="487"/>
      <c r="AK11" s="487"/>
      <c r="AL11" s="487"/>
      <c r="AM11" s="488"/>
      <c r="AN11" s="59"/>
    </row>
    <row r="12" spans="2:40" ht="24.95" customHeight="1" x14ac:dyDescent="0.15">
      <c r="B12" s="1"/>
      <c r="C12" s="1"/>
      <c r="D12" s="466" t="s">
        <v>32</v>
      </c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23"/>
      <c r="P12" s="19"/>
      <c r="Q12" s="280" t="s">
        <v>33</v>
      </c>
      <c r="R12" s="281"/>
      <c r="S12" s="281"/>
      <c r="T12" s="281"/>
      <c r="U12" s="281"/>
      <c r="V12" s="281"/>
      <c r="W12" s="477" t="s">
        <v>34</v>
      </c>
      <c r="X12" s="478"/>
      <c r="Y12" s="478"/>
      <c r="Z12" s="478"/>
      <c r="AA12" s="478"/>
      <c r="AB12" s="478"/>
      <c r="AC12" s="478"/>
      <c r="AD12" s="295" t="s">
        <v>35</v>
      </c>
      <c r="AE12" s="296"/>
      <c r="AF12" s="478" t="s">
        <v>36</v>
      </c>
      <c r="AG12" s="478"/>
      <c r="AH12" s="478"/>
      <c r="AI12" s="478"/>
      <c r="AJ12" s="478"/>
      <c r="AK12" s="478"/>
      <c r="AL12" s="295" t="s">
        <v>37</v>
      </c>
      <c r="AM12" s="297"/>
      <c r="AN12" s="60"/>
    </row>
    <row r="13" spans="2:40" ht="24.95" customHeight="1" x14ac:dyDescent="0.15">
      <c r="B13" s="277" t="s">
        <v>38</v>
      </c>
      <c r="C13" s="278"/>
      <c r="D13" s="466" t="s">
        <v>39</v>
      </c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9"/>
      <c r="P13" s="19"/>
      <c r="Q13" s="280" t="s">
        <v>40</v>
      </c>
      <c r="R13" s="281"/>
      <c r="S13" s="281"/>
      <c r="T13" s="281"/>
      <c r="U13" s="281"/>
      <c r="V13" s="281"/>
      <c r="W13" s="24"/>
      <c r="X13" s="25"/>
      <c r="Y13" s="25"/>
      <c r="Z13" s="25"/>
      <c r="AA13" s="25"/>
      <c r="AB13" s="25" t="s">
        <v>41</v>
      </c>
      <c r="AC13" s="25"/>
      <c r="AD13" s="25"/>
      <c r="AE13" s="25"/>
      <c r="AF13" s="25"/>
      <c r="AG13" s="25"/>
      <c r="AH13" s="25"/>
      <c r="AI13" s="25" t="s">
        <v>42</v>
      </c>
      <c r="AJ13" s="25"/>
      <c r="AK13" s="25"/>
      <c r="AL13" s="25"/>
      <c r="AM13" s="26"/>
      <c r="AN13" s="61"/>
    </row>
    <row r="14" spans="2:40" ht="24.95" customHeight="1" x14ac:dyDescent="0.15">
      <c r="B14" s="9"/>
      <c r="C14" s="27"/>
      <c r="D14" s="473" t="s">
        <v>43</v>
      </c>
      <c r="E14" s="473"/>
      <c r="F14" s="473"/>
      <c r="G14" s="473"/>
      <c r="H14" s="473"/>
      <c r="I14" s="473"/>
      <c r="J14" s="473"/>
      <c r="K14" s="473"/>
      <c r="L14" s="473"/>
      <c r="M14" s="473"/>
      <c r="N14" s="28" t="s">
        <v>44</v>
      </c>
      <c r="O14" s="9"/>
      <c r="P14" s="19"/>
      <c r="Q14" s="283" t="s">
        <v>45</v>
      </c>
      <c r="R14" s="284"/>
      <c r="S14" s="284"/>
      <c r="T14" s="284"/>
      <c r="U14" s="284"/>
      <c r="V14" s="284"/>
      <c r="W14" s="474" t="s">
        <v>46</v>
      </c>
      <c r="X14" s="475"/>
      <c r="Y14" s="475"/>
      <c r="Z14" s="475"/>
      <c r="AA14" s="475"/>
      <c r="AB14" s="475"/>
      <c r="AC14" s="475"/>
      <c r="AD14" s="475"/>
      <c r="AE14" s="475"/>
      <c r="AF14" s="475"/>
      <c r="AG14" s="475"/>
      <c r="AH14" s="475"/>
      <c r="AI14" s="475"/>
      <c r="AJ14" s="475"/>
      <c r="AK14" s="475"/>
      <c r="AL14" s="475"/>
      <c r="AM14" s="476"/>
      <c r="AN14" s="62"/>
    </row>
    <row r="15" spans="2:40" ht="24.95" customHeight="1" x14ac:dyDescent="0.15">
      <c r="B15" s="258" t="s">
        <v>47</v>
      </c>
      <c r="C15" s="259"/>
      <c r="D15" s="259"/>
      <c r="E15" s="451" t="s">
        <v>48</v>
      </c>
      <c r="F15" s="452"/>
      <c r="G15" s="452"/>
      <c r="H15" s="452"/>
      <c r="I15" s="452"/>
      <c r="J15" s="452"/>
      <c r="K15" s="453"/>
      <c r="L15" s="453"/>
      <c r="M15" s="453"/>
      <c r="N15" s="453"/>
      <c r="O15" s="453"/>
      <c r="P15" s="19"/>
      <c r="Q15" s="263" t="s">
        <v>49</v>
      </c>
      <c r="R15" s="264"/>
      <c r="S15" s="264"/>
      <c r="T15" s="264"/>
      <c r="U15" s="264"/>
      <c r="V15" s="264"/>
      <c r="W15" s="264"/>
      <c r="X15" s="264"/>
      <c r="Y15" s="264"/>
      <c r="Z15" s="264"/>
      <c r="AA15" s="454" t="s">
        <v>50</v>
      </c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6"/>
      <c r="AN15" s="62"/>
    </row>
    <row r="16" spans="2:40" ht="24.95" customHeight="1" x14ac:dyDescent="0.15">
      <c r="B16" s="268" t="s">
        <v>51</v>
      </c>
      <c r="C16" s="269"/>
      <c r="D16" s="269"/>
      <c r="E16" s="457" t="s">
        <v>52</v>
      </c>
      <c r="F16" s="458"/>
      <c r="G16" s="458"/>
      <c r="H16" s="458"/>
      <c r="I16" s="459"/>
      <c r="J16" s="273" t="s">
        <v>53</v>
      </c>
      <c r="K16" s="274"/>
      <c r="L16" s="460" t="s">
        <v>54</v>
      </c>
      <c r="M16" s="461"/>
      <c r="N16" s="461"/>
      <c r="O16" s="461"/>
      <c r="P16" s="29"/>
      <c r="Q16" s="30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62"/>
    </row>
    <row r="17" spans="2:40" ht="8.1" customHeight="1" x14ac:dyDescent="0.15"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9"/>
      <c r="Q17" s="33"/>
      <c r="R17" s="34"/>
      <c r="S17" s="34"/>
      <c r="T17" s="34"/>
      <c r="U17" s="34"/>
      <c r="V17" s="34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62"/>
    </row>
    <row r="18" spans="2:40" ht="24.6" customHeight="1" x14ac:dyDescent="0.15">
      <c r="B18" s="36" t="s">
        <v>55</v>
      </c>
      <c r="C18" s="462" t="s">
        <v>56</v>
      </c>
      <c r="D18" s="463"/>
      <c r="E18" s="463"/>
      <c r="F18" s="463"/>
      <c r="G18" s="463"/>
      <c r="H18" s="463"/>
      <c r="I18" s="463"/>
      <c r="J18" s="463"/>
      <c r="K18" s="463"/>
      <c r="L18" s="463"/>
      <c r="M18" s="463"/>
      <c r="N18" s="463"/>
      <c r="O18" s="463"/>
      <c r="P18" s="463"/>
      <c r="Q18" s="240" t="s">
        <v>57</v>
      </c>
      <c r="R18" s="241"/>
      <c r="S18" s="241"/>
      <c r="T18" s="241"/>
      <c r="U18" s="241"/>
      <c r="V18" s="242"/>
      <c r="W18" s="243"/>
      <c r="X18" s="243"/>
      <c r="Y18" s="243"/>
      <c r="Z18" s="244"/>
      <c r="AA18" s="464" t="s">
        <v>58</v>
      </c>
      <c r="AB18" s="465"/>
      <c r="AC18" s="465"/>
      <c r="AD18" s="465"/>
      <c r="AE18" s="465"/>
      <c r="AF18" s="465"/>
      <c r="AG18" s="465"/>
      <c r="AH18" s="465"/>
      <c r="AI18" s="37">
        <f>IF(AA18="外税 (税抜)",1,IF(AA18="内税 (税込)",2,""))</f>
        <v>2</v>
      </c>
      <c r="AJ18" s="247"/>
      <c r="AK18" s="248"/>
      <c r="AL18" s="248"/>
      <c r="AM18" s="249"/>
      <c r="AN18" s="62"/>
    </row>
    <row r="19" spans="2:40" ht="24.6" customHeight="1" x14ac:dyDescent="0.15">
      <c r="B19" s="38"/>
      <c r="C19" s="250" t="s">
        <v>59</v>
      </c>
      <c r="D19" s="251"/>
      <c r="E19" s="251"/>
      <c r="F19" s="251"/>
      <c r="G19" s="251"/>
      <c r="H19" s="251"/>
      <c r="I19" s="252"/>
      <c r="J19" s="253" t="s">
        <v>60</v>
      </c>
      <c r="K19" s="251"/>
      <c r="L19" s="252"/>
      <c r="M19" s="39" t="s">
        <v>61</v>
      </c>
      <c r="N19" s="254" t="s">
        <v>62</v>
      </c>
      <c r="O19" s="254"/>
      <c r="P19" s="252"/>
      <c r="Q19" s="253" t="s">
        <v>63</v>
      </c>
      <c r="R19" s="251"/>
      <c r="S19" s="252"/>
      <c r="T19" s="254" t="s">
        <v>64</v>
      </c>
      <c r="U19" s="251"/>
      <c r="V19" s="251"/>
      <c r="W19" s="251"/>
      <c r="X19" s="251"/>
      <c r="Y19" s="251"/>
      <c r="Z19" s="251"/>
      <c r="AA19" s="255" t="s">
        <v>65</v>
      </c>
      <c r="AB19" s="254"/>
      <c r="AC19" s="254"/>
      <c r="AD19" s="254"/>
      <c r="AE19" s="254"/>
      <c r="AF19" s="254"/>
      <c r="AG19" s="254"/>
      <c r="AH19" s="256"/>
      <c r="AI19" s="254" t="s">
        <v>66</v>
      </c>
      <c r="AJ19" s="251"/>
      <c r="AK19" s="251"/>
      <c r="AL19" s="251"/>
      <c r="AM19" s="257"/>
      <c r="AN19" s="60"/>
    </row>
    <row r="20" spans="2:40" ht="24.6" customHeight="1" x14ac:dyDescent="0.15">
      <c r="B20" s="40"/>
      <c r="C20" s="439" t="s">
        <v>67</v>
      </c>
      <c r="D20" s="440"/>
      <c r="E20" s="440"/>
      <c r="F20" s="440"/>
      <c r="G20" s="440"/>
      <c r="H20" s="440"/>
      <c r="I20" s="440"/>
      <c r="J20" s="441" t="s">
        <v>68</v>
      </c>
      <c r="K20" s="442"/>
      <c r="L20" s="443"/>
      <c r="M20" s="41"/>
      <c r="N20" s="444">
        <v>1</v>
      </c>
      <c r="O20" s="444"/>
      <c r="P20" s="445"/>
      <c r="Q20" s="432" t="s">
        <v>69</v>
      </c>
      <c r="R20" s="433"/>
      <c r="S20" s="433"/>
      <c r="T20" s="434">
        <v>50000</v>
      </c>
      <c r="U20" s="435"/>
      <c r="V20" s="435"/>
      <c r="W20" s="435"/>
      <c r="X20" s="435"/>
      <c r="Y20" s="435"/>
      <c r="Z20" s="435"/>
      <c r="AA20" s="446">
        <v>50000</v>
      </c>
      <c r="AB20" s="447"/>
      <c r="AC20" s="447"/>
      <c r="AD20" s="447"/>
      <c r="AE20" s="447"/>
      <c r="AF20" s="447"/>
      <c r="AG20" s="447"/>
      <c r="AH20" s="448"/>
      <c r="AI20" s="449">
        <v>10</v>
      </c>
      <c r="AJ20" s="449"/>
      <c r="AK20" s="42" t="s">
        <v>70</v>
      </c>
      <c r="AL20" s="416">
        <v>1</v>
      </c>
      <c r="AM20" s="450"/>
      <c r="AN20" s="63"/>
    </row>
    <row r="21" spans="2:40" ht="24.6" customHeight="1" x14ac:dyDescent="0.15">
      <c r="B21" s="40"/>
      <c r="C21" s="425" t="s">
        <v>71</v>
      </c>
      <c r="D21" s="426"/>
      <c r="E21" s="426"/>
      <c r="F21" s="426"/>
      <c r="G21" s="426"/>
      <c r="H21" s="426"/>
      <c r="I21" s="426"/>
      <c r="J21" s="427" t="s">
        <v>72</v>
      </c>
      <c r="K21" s="428"/>
      <c r="L21" s="429"/>
      <c r="M21" s="41"/>
      <c r="N21" s="430">
        <v>20</v>
      </c>
      <c r="O21" s="430"/>
      <c r="P21" s="431"/>
      <c r="Q21" s="432" t="s">
        <v>73</v>
      </c>
      <c r="R21" s="433"/>
      <c r="S21" s="433"/>
      <c r="T21" s="434">
        <v>10000</v>
      </c>
      <c r="U21" s="435"/>
      <c r="V21" s="435"/>
      <c r="W21" s="435"/>
      <c r="X21" s="435"/>
      <c r="Y21" s="435"/>
      <c r="Z21" s="435"/>
      <c r="AA21" s="436">
        <v>200000</v>
      </c>
      <c r="AB21" s="437"/>
      <c r="AC21" s="437"/>
      <c r="AD21" s="437"/>
      <c r="AE21" s="437"/>
      <c r="AF21" s="437"/>
      <c r="AG21" s="437"/>
      <c r="AH21" s="438"/>
      <c r="AI21" s="405">
        <v>10</v>
      </c>
      <c r="AJ21" s="405"/>
      <c r="AK21" s="43" t="s">
        <v>74</v>
      </c>
      <c r="AL21" s="406">
        <v>1</v>
      </c>
      <c r="AM21" s="407"/>
      <c r="AN21" s="63"/>
    </row>
    <row r="22" spans="2:40" ht="24.6" customHeight="1" x14ac:dyDescent="0.15">
      <c r="B22" s="40"/>
      <c r="C22" s="425" t="s">
        <v>75</v>
      </c>
      <c r="D22" s="426"/>
      <c r="E22" s="426"/>
      <c r="F22" s="426"/>
      <c r="G22" s="426"/>
      <c r="H22" s="426"/>
      <c r="I22" s="426"/>
      <c r="J22" s="427" t="s">
        <v>76</v>
      </c>
      <c r="K22" s="428"/>
      <c r="L22" s="429"/>
      <c r="M22" s="41"/>
      <c r="N22" s="430">
        <v>100</v>
      </c>
      <c r="O22" s="430"/>
      <c r="P22" s="431"/>
      <c r="Q22" s="432" t="s">
        <v>77</v>
      </c>
      <c r="R22" s="433"/>
      <c r="S22" s="433"/>
      <c r="T22" s="434">
        <v>1500</v>
      </c>
      <c r="U22" s="435"/>
      <c r="V22" s="435"/>
      <c r="W22" s="435"/>
      <c r="X22" s="435"/>
      <c r="Y22" s="435"/>
      <c r="Z22" s="435"/>
      <c r="AA22" s="436">
        <v>150000</v>
      </c>
      <c r="AB22" s="437"/>
      <c r="AC22" s="437"/>
      <c r="AD22" s="437"/>
      <c r="AE22" s="437"/>
      <c r="AF22" s="437"/>
      <c r="AG22" s="437"/>
      <c r="AH22" s="438"/>
      <c r="AI22" s="405">
        <v>10</v>
      </c>
      <c r="AJ22" s="405"/>
      <c r="AK22" s="43" t="s">
        <v>74</v>
      </c>
      <c r="AL22" s="406">
        <v>30</v>
      </c>
      <c r="AM22" s="407"/>
      <c r="AN22" s="63"/>
    </row>
    <row r="23" spans="2:40" ht="24.6" customHeight="1" x14ac:dyDescent="0.15">
      <c r="B23" s="40"/>
      <c r="C23" s="425" t="s">
        <v>78</v>
      </c>
      <c r="D23" s="426"/>
      <c r="E23" s="426"/>
      <c r="F23" s="426"/>
      <c r="G23" s="426"/>
      <c r="H23" s="426"/>
      <c r="I23" s="426"/>
      <c r="J23" s="427" t="s">
        <v>79</v>
      </c>
      <c r="K23" s="428"/>
      <c r="L23" s="429"/>
      <c r="M23" s="41" t="s">
        <v>80</v>
      </c>
      <c r="N23" s="430">
        <v>1</v>
      </c>
      <c r="O23" s="430"/>
      <c r="P23" s="431"/>
      <c r="Q23" s="432" t="s">
        <v>81</v>
      </c>
      <c r="R23" s="433"/>
      <c r="S23" s="433"/>
      <c r="T23" s="434">
        <v>30000</v>
      </c>
      <c r="U23" s="435"/>
      <c r="V23" s="435"/>
      <c r="W23" s="435"/>
      <c r="X23" s="435"/>
      <c r="Y23" s="435"/>
      <c r="Z23" s="435"/>
      <c r="AA23" s="436">
        <v>30000</v>
      </c>
      <c r="AB23" s="437"/>
      <c r="AC23" s="437"/>
      <c r="AD23" s="437"/>
      <c r="AE23" s="437"/>
      <c r="AF23" s="437"/>
      <c r="AG23" s="437"/>
      <c r="AH23" s="438"/>
      <c r="AI23" s="405">
        <v>10</v>
      </c>
      <c r="AJ23" s="405"/>
      <c r="AK23" s="43" t="s">
        <v>74</v>
      </c>
      <c r="AL23" s="406">
        <v>30</v>
      </c>
      <c r="AM23" s="407"/>
      <c r="AN23" s="63"/>
    </row>
    <row r="24" spans="2:40" ht="24.6" customHeight="1" x14ac:dyDescent="0.15">
      <c r="B24" s="44" t="s">
        <v>82</v>
      </c>
      <c r="C24" s="425" t="s">
        <v>83</v>
      </c>
      <c r="D24" s="426"/>
      <c r="E24" s="426"/>
      <c r="F24" s="426"/>
      <c r="G24" s="426"/>
      <c r="H24" s="426"/>
      <c r="I24" s="426"/>
      <c r="J24" s="427"/>
      <c r="K24" s="428"/>
      <c r="L24" s="429"/>
      <c r="M24" s="41" t="s">
        <v>80</v>
      </c>
      <c r="N24" s="430">
        <v>2</v>
      </c>
      <c r="O24" s="430"/>
      <c r="P24" s="431"/>
      <c r="Q24" s="432" t="s">
        <v>84</v>
      </c>
      <c r="R24" s="433"/>
      <c r="S24" s="433"/>
      <c r="T24" s="434">
        <v>500</v>
      </c>
      <c r="U24" s="435"/>
      <c r="V24" s="435"/>
      <c r="W24" s="435"/>
      <c r="X24" s="435"/>
      <c r="Y24" s="435"/>
      <c r="Z24" s="435"/>
      <c r="AA24" s="436">
        <v>1000</v>
      </c>
      <c r="AB24" s="437"/>
      <c r="AC24" s="437"/>
      <c r="AD24" s="437"/>
      <c r="AE24" s="437"/>
      <c r="AF24" s="437"/>
      <c r="AG24" s="437"/>
      <c r="AH24" s="438"/>
      <c r="AI24" s="405">
        <v>11</v>
      </c>
      <c r="AJ24" s="405"/>
      <c r="AK24" s="43" t="s">
        <v>74</v>
      </c>
      <c r="AL24" s="406">
        <v>2</v>
      </c>
      <c r="AM24" s="407"/>
      <c r="AN24" s="63"/>
    </row>
    <row r="25" spans="2:40" ht="24.6" customHeight="1" x14ac:dyDescent="0.15">
      <c r="B25" s="44"/>
      <c r="C25" s="425" t="s">
        <v>85</v>
      </c>
      <c r="D25" s="426"/>
      <c r="E25" s="426"/>
      <c r="F25" s="426"/>
      <c r="G25" s="426"/>
      <c r="H25" s="426"/>
      <c r="I25" s="426"/>
      <c r="J25" s="427" t="s">
        <v>86</v>
      </c>
      <c r="K25" s="428"/>
      <c r="L25" s="429"/>
      <c r="M25" s="41"/>
      <c r="N25" s="430">
        <v>2</v>
      </c>
      <c r="O25" s="430"/>
      <c r="P25" s="431"/>
      <c r="Q25" s="432" t="s">
        <v>87</v>
      </c>
      <c r="R25" s="433"/>
      <c r="S25" s="433"/>
      <c r="T25" s="434">
        <v>700</v>
      </c>
      <c r="U25" s="435"/>
      <c r="V25" s="435"/>
      <c r="W25" s="435"/>
      <c r="X25" s="435"/>
      <c r="Y25" s="435"/>
      <c r="Z25" s="435"/>
      <c r="AA25" s="436">
        <v>1400</v>
      </c>
      <c r="AB25" s="437"/>
      <c r="AC25" s="437"/>
      <c r="AD25" s="437"/>
      <c r="AE25" s="437"/>
      <c r="AF25" s="437"/>
      <c r="AG25" s="437"/>
      <c r="AH25" s="438"/>
      <c r="AI25" s="405">
        <v>11</v>
      </c>
      <c r="AJ25" s="405"/>
      <c r="AK25" s="43" t="s">
        <v>74</v>
      </c>
      <c r="AL25" s="406">
        <v>15</v>
      </c>
      <c r="AM25" s="407"/>
      <c r="AN25" s="63"/>
    </row>
    <row r="26" spans="2:40" ht="24.6" customHeight="1" x14ac:dyDescent="0.15">
      <c r="B26" s="40"/>
      <c r="C26" s="425"/>
      <c r="D26" s="426"/>
      <c r="E26" s="426"/>
      <c r="F26" s="426"/>
      <c r="G26" s="426"/>
      <c r="H26" s="426"/>
      <c r="I26" s="426"/>
      <c r="J26" s="427"/>
      <c r="K26" s="428"/>
      <c r="L26" s="429"/>
      <c r="M26" s="41"/>
      <c r="N26" s="430"/>
      <c r="O26" s="430"/>
      <c r="P26" s="431"/>
      <c r="Q26" s="432"/>
      <c r="R26" s="433"/>
      <c r="S26" s="433"/>
      <c r="T26" s="434"/>
      <c r="U26" s="435"/>
      <c r="V26" s="435"/>
      <c r="W26" s="435"/>
      <c r="X26" s="435"/>
      <c r="Y26" s="435"/>
      <c r="Z26" s="435"/>
      <c r="AA26" s="436"/>
      <c r="AB26" s="437"/>
      <c r="AC26" s="437"/>
      <c r="AD26" s="437"/>
      <c r="AE26" s="437"/>
      <c r="AF26" s="437"/>
      <c r="AG26" s="437"/>
      <c r="AH26" s="438"/>
      <c r="AI26" s="405">
        <v>11</v>
      </c>
      <c r="AJ26" s="405"/>
      <c r="AK26" s="43" t="s">
        <v>74</v>
      </c>
      <c r="AL26" s="406">
        <v>22</v>
      </c>
      <c r="AM26" s="407"/>
      <c r="AN26" s="63"/>
    </row>
    <row r="27" spans="2:40" ht="24.6" customHeight="1" x14ac:dyDescent="0.15">
      <c r="B27" s="40"/>
      <c r="C27" s="425"/>
      <c r="D27" s="426"/>
      <c r="E27" s="426"/>
      <c r="F27" s="426"/>
      <c r="G27" s="426"/>
      <c r="H27" s="426"/>
      <c r="I27" s="426"/>
      <c r="J27" s="427"/>
      <c r="K27" s="428"/>
      <c r="L27" s="429"/>
      <c r="M27" s="41"/>
      <c r="N27" s="430"/>
      <c r="O27" s="430"/>
      <c r="P27" s="431"/>
      <c r="Q27" s="432"/>
      <c r="R27" s="433"/>
      <c r="S27" s="433"/>
      <c r="T27" s="434"/>
      <c r="U27" s="435"/>
      <c r="V27" s="435"/>
      <c r="W27" s="435"/>
      <c r="X27" s="435"/>
      <c r="Y27" s="435"/>
      <c r="Z27" s="435"/>
      <c r="AA27" s="436"/>
      <c r="AB27" s="437"/>
      <c r="AC27" s="437"/>
      <c r="AD27" s="437"/>
      <c r="AE27" s="437"/>
      <c r="AF27" s="437"/>
      <c r="AG27" s="437"/>
      <c r="AH27" s="438"/>
      <c r="AI27" s="405">
        <v>11</v>
      </c>
      <c r="AJ27" s="405"/>
      <c r="AK27" s="43" t="s">
        <v>74</v>
      </c>
      <c r="AL27" s="406">
        <v>23</v>
      </c>
      <c r="AM27" s="407"/>
      <c r="AN27" s="63"/>
    </row>
    <row r="28" spans="2:40" ht="24.6" customHeight="1" x14ac:dyDescent="0.15">
      <c r="B28" s="44" t="s">
        <v>88</v>
      </c>
      <c r="C28" s="425"/>
      <c r="D28" s="426"/>
      <c r="E28" s="426"/>
      <c r="F28" s="426"/>
      <c r="G28" s="426"/>
      <c r="H28" s="426"/>
      <c r="I28" s="426"/>
      <c r="J28" s="427"/>
      <c r="K28" s="428"/>
      <c r="L28" s="429"/>
      <c r="M28" s="41"/>
      <c r="N28" s="430"/>
      <c r="O28" s="430"/>
      <c r="P28" s="431"/>
      <c r="Q28" s="432"/>
      <c r="R28" s="433"/>
      <c r="S28" s="433"/>
      <c r="T28" s="434"/>
      <c r="U28" s="435"/>
      <c r="V28" s="435"/>
      <c r="W28" s="435"/>
      <c r="X28" s="435"/>
      <c r="Y28" s="435"/>
      <c r="Z28" s="435"/>
      <c r="AA28" s="436"/>
      <c r="AB28" s="437"/>
      <c r="AC28" s="437"/>
      <c r="AD28" s="437"/>
      <c r="AE28" s="437"/>
      <c r="AF28" s="437"/>
      <c r="AG28" s="437"/>
      <c r="AH28" s="438"/>
      <c r="AI28" s="405">
        <v>12</v>
      </c>
      <c r="AJ28" s="405"/>
      <c r="AK28" s="43" t="s">
        <v>74</v>
      </c>
      <c r="AL28" s="406">
        <v>24</v>
      </c>
      <c r="AM28" s="407"/>
      <c r="AN28" s="63"/>
    </row>
    <row r="29" spans="2:40" ht="24.6" customHeight="1" x14ac:dyDescent="0.15">
      <c r="B29" s="40"/>
      <c r="C29" s="425"/>
      <c r="D29" s="426"/>
      <c r="E29" s="426"/>
      <c r="F29" s="426"/>
      <c r="G29" s="426"/>
      <c r="H29" s="426"/>
      <c r="I29" s="426"/>
      <c r="J29" s="427"/>
      <c r="K29" s="428"/>
      <c r="L29" s="429"/>
      <c r="M29" s="41"/>
      <c r="N29" s="430"/>
      <c r="O29" s="430"/>
      <c r="P29" s="431"/>
      <c r="Q29" s="432"/>
      <c r="R29" s="433"/>
      <c r="S29" s="433"/>
      <c r="T29" s="434"/>
      <c r="U29" s="435"/>
      <c r="V29" s="435"/>
      <c r="W29" s="435"/>
      <c r="X29" s="435"/>
      <c r="Y29" s="435"/>
      <c r="Z29" s="435"/>
      <c r="AA29" s="436"/>
      <c r="AB29" s="437"/>
      <c r="AC29" s="437"/>
      <c r="AD29" s="437"/>
      <c r="AE29" s="437"/>
      <c r="AF29" s="437"/>
      <c r="AG29" s="437"/>
      <c r="AH29" s="438"/>
      <c r="AI29" s="405">
        <v>12</v>
      </c>
      <c r="AJ29" s="405"/>
      <c r="AK29" s="43" t="s">
        <v>74</v>
      </c>
      <c r="AL29" s="406">
        <v>25</v>
      </c>
      <c r="AM29" s="407"/>
      <c r="AN29" s="63"/>
    </row>
    <row r="30" spans="2:40" ht="24.6" customHeight="1" x14ac:dyDescent="0.15">
      <c r="B30" s="40"/>
      <c r="C30" s="425"/>
      <c r="D30" s="426"/>
      <c r="E30" s="426"/>
      <c r="F30" s="426"/>
      <c r="G30" s="426"/>
      <c r="H30" s="426"/>
      <c r="I30" s="426"/>
      <c r="J30" s="427"/>
      <c r="K30" s="428"/>
      <c r="L30" s="429"/>
      <c r="M30" s="41"/>
      <c r="N30" s="430"/>
      <c r="O30" s="430"/>
      <c r="P30" s="431"/>
      <c r="Q30" s="432"/>
      <c r="R30" s="433"/>
      <c r="S30" s="433"/>
      <c r="T30" s="434"/>
      <c r="U30" s="435"/>
      <c r="V30" s="435"/>
      <c r="W30" s="435"/>
      <c r="X30" s="435"/>
      <c r="Y30" s="435"/>
      <c r="Z30" s="435"/>
      <c r="AA30" s="436"/>
      <c r="AB30" s="437"/>
      <c r="AC30" s="437"/>
      <c r="AD30" s="437"/>
      <c r="AE30" s="437"/>
      <c r="AF30" s="437"/>
      <c r="AG30" s="437"/>
      <c r="AH30" s="438"/>
      <c r="AI30" s="405">
        <v>12</v>
      </c>
      <c r="AJ30" s="405"/>
      <c r="AK30" s="43" t="s">
        <v>74</v>
      </c>
      <c r="AL30" s="406">
        <v>26</v>
      </c>
      <c r="AM30" s="407"/>
      <c r="AN30" s="63"/>
    </row>
    <row r="31" spans="2:40" ht="24.6" customHeight="1" x14ac:dyDescent="0.15">
      <c r="B31" s="44"/>
      <c r="C31" s="425"/>
      <c r="D31" s="426"/>
      <c r="E31" s="426"/>
      <c r="F31" s="426"/>
      <c r="G31" s="426"/>
      <c r="H31" s="426"/>
      <c r="I31" s="426"/>
      <c r="J31" s="427"/>
      <c r="K31" s="428"/>
      <c r="L31" s="429"/>
      <c r="M31" s="41"/>
      <c r="N31" s="430"/>
      <c r="O31" s="430"/>
      <c r="P31" s="431"/>
      <c r="Q31" s="432"/>
      <c r="R31" s="433"/>
      <c r="S31" s="433"/>
      <c r="T31" s="434"/>
      <c r="U31" s="435"/>
      <c r="V31" s="435"/>
      <c r="W31" s="435"/>
      <c r="X31" s="435"/>
      <c r="Y31" s="435"/>
      <c r="Z31" s="435"/>
      <c r="AA31" s="436"/>
      <c r="AB31" s="437"/>
      <c r="AC31" s="437"/>
      <c r="AD31" s="437"/>
      <c r="AE31" s="437"/>
      <c r="AF31" s="437"/>
      <c r="AG31" s="437"/>
      <c r="AH31" s="438"/>
      <c r="AI31" s="405">
        <v>12</v>
      </c>
      <c r="AJ31" s="405"/>
      <c r="AK31" s="43" t="s">
        <v>74</v>
      </c>
      <c r="AL31" s="406">
        <v>27</v>
      </c>
      <c r="AM31" s="407"/>
      <c r="AN31" s="63"/>
    </row>
    <row r="32" spans="2:40" ht="24.6" customHeight="1" x14ac:dyDescent="0.15">
      <c r="B32" s="45" t="s">
        <v>89</v>
      </c>
      <c r="C32" s="425"/>
      <c r="D32" s="426"/>
      <c r="E32" s="426"/>
      <c r="F32" s="426"/>
      <c r="G32" s="426"/>
      <c r="H32" s="426"/>
      <c r="I32" s="426"/>
      <c r="J32" s="427"/>
      <c r="K32" s="428"/>
      <c r="L32" s="429"/>
      <c r="M32" s="41"/>
      <c r="N32" s="430"/>
      <c r="O32" s="430"/>
      <c r="P32" s="431"/>
      <c r="Q32" s="432"/>
      <c r="R32" s="433"/>
      <c r="S32" s="433"/>
      <c r="T32" s="434"/>
      <c r="U32" s="435"/>
      <c r="V32" s="435"/>
      <c r="W32" s="435"/>
      <c r="X32" s="435"/>
      <c r="Y32" s="435"/>
      <c r="Z32" s="435"/>
      <c r="AA32" s="436"/>
      <c r="AB32" s="437"/>
      <c r="AC32" s="437"/>
      <c r="AD32" s="437"/>
      <c r="AE32" s="437"/>
      <c r="AF32" s="437"/>
      <c r="AG32" s="437"/>
      <c r="AH32" s="438"/>
      <c r="AI32" s="405">
        <v>10</v>
      </c>
      <c r="AJ32" s="405"/>
      <c r="AK32" s="43" t="s">
        <v>74</v>
      </c>
      <c r="AL32" s="406">
        <v>28</v>
      </c>
      <c r="AM32" s="407"/>
      <c r="AN32" s="63"/>
    </row>
    <row r="33" spans="2:40" ht="24.6" customHeight="1" x14ac:dyDescent="0.15">
      <c r="B33" s="44" t="s">
        <v>90</v>
      </c>
      <c r="C33" s="425"/>
      <c r="D33" s="426"/>
      <c r="E33" s="426"/>
      <c r="F33" s="426"/>
      <c r="G33" s="426"/>
      <c r="H33" s="426"/>
      <c r="I33" s="426"/>
      <c r="J33" s="427"/>
      <c r="K33" s="428"/>
      <c r="L33" s="429"/>
      <c r="M33" s="41"/>
      <c r="N33" s="430"/>
      <c r="O33" s="430"/>
      <c r="P33" s="431"/>
      <c r="Q33" s="432"/>
      <c r="R33" s="433"/>
      <c r="S33" s="433"/>
      <c r="T33" s="434"/>
      <c r="U33" s="435"/>
      <c r="V33" s="435"/>
      <c r="W33" s="435"/>
      <c r="X33" s="435"/>
      <c r="Y33" s="435"/>
      <c r="Z33" s="435"/>
      <c r="AA33" s="436"/>
      <c r="AB33" s="437"/>
      <c r="AC33" s="437"/>
      <c r="AD33" s="437"/>
      <c r="AE33" s="437"/>
      <c r="AF33" s="437"/>
      <c r="AG33" s="437"/>
      <c r="AH33" s="438"/>
      <c r="AI33" s="405">
        <v>12</v>
      </c>
      <c r="AJ33" s="405"/>
      <c r="AK33" s="43" t="s">
        <v>74</v>
      </c>
      <c r="AL33" s="406">
        <v>29</v>
      </c>
      <c r="AM33" s="407"/>
      <c r="AN33" s="63"/>
    </row>
    <row r="34" spans="2:40" ht="24.6" customHeight="1" x14ac:dyDescent="0.15">
      <c r="B34" s="46"/>
      <c r="C34" s="425"/>
      <c r="D34" s="426"/>
      <c r="E34" s="426"/>
      <c r="F34" s="426"/>
      <c r="G34" s="426"/>
      <c r="H34" s="426"/>
      <c r="I34" s="426"/>
      <c r="J34" s="427"/>
      <c r="K34" s="428"/>
      <c r="L34" s="429"/>
      <c r="M34" s="41"/>
      <c r="N34" s="430"/>
      <c r="O34" s="430"/>
      <c r="P34" s="431"/>
      <c r="Q34" s="432"/>
      <c r="R34" s="433"/>
      <c r="S34" s="433"/>
      <c r="T34" s="434"/>
      <c r="U34" s="435"/>
      <c r="V34" s="435"/>
      <c r="W34" s="435"/>
      <c r="X34" s="435"/>
      <c r="Y34" s="435"/>
      <c r="Z34" s="435"/>
      <c r="AA34" s="436"/>
      <c r="AB34" s="437"/>
      <c r="AC34" s="437"/>
      <c r="AD34" s="437"/>
      <c r="AE34" s="437"/>
      <c r="AF34" s="437"/>
      <c r="AG34" s="437"/>
      <c r="AH34" s="438"/>
      <c r="AI34" s="405">
        <v>12</v>
      </c>
      <c r="AJ34" s="405"/>
      <c r="AK34" s="43" t="s">
        <v>74</v>
      </c>
      <c r="AL34" s="406">
        <v>30</v>
      </c>
      <c r="AM34" s="407"/>
      <c r="AN34" s="63"/>
    </row>
    <row r="35" spans="2:40" ht="24.6" customHeight="1" x14ac:dyDescent="0.15">
      <c r="B35" s="45" t="s">
        <v>91</v>
      </c>
      <c r="C35" s="425"/>
      <c r="D35" s="426"/>
      <c r="E35" s="426"/>
      <c r="F35" s="426"/>
      <c r="G35" s="426"/>
      <c r="H35" s="426"/>
      <c r="I35" s="426"/>
      <c r="J35" s="427"/>
      <c r="K35" s="428"/>
      <c r="L35" s="429"/>
      <c r="M35" s="41"/>
      <c r="N35" s="430"/>
      <c r="O35" s="430"/>
      <c r="P35" s="431"/>
      <c r="Q35" s="432"/>
      <c r="R35" s="433"/>
      <c r="S35" s="433"/>
      <c r="T35" s="434"/>
      <c r="U35" s="435"/>
      <c r="V35" s="435"/>
      <c r="W35" s="435"/>
      <c r="X35" s="435"/>
      <c r="Y35" s="435"/>
      <c r="Z35" s="435"/>
      <c r="AA35" s="436"/>
      <c r="AB35" s="437"/>
      <c r="AC35" s="437"/>
      <c r="AD35" s="437"/>
      <c r="AE35" s="437"/>
      <c r="AF35" s="437"/>
      <c r="AG35" s="437"/>
      <c r="AH35" s="438"/>
      <c r="AI35" s="405">
        <v>11</v>
      </c>
      <c r="AJ35" s="405"/>
      <c r="AK35" s="43" t="s">
        <v>74</v>
      </c>
      <c r="AL35" s="406">
        <v>31</v>
      </c>
      <c r="AM35" s="407"/>
      <c r="AN35" s="63"/>
    </row>
    <row r="36" spans="2:40" ht="24.6" customHeight="1" x14ac:dyDescent="0.15">
      <c r="B36" s="44"/>
      <c r="C36" s="408"/>
      <c r="D36" s="409"/>
      <c r="E36" s="409"/>
      <c r="F36" s="409"/>
      <c r="G36" s="409"/>
      <c r="H36" s="409"/>
      <c r="I36" s="409"/>
      <c r="J36" s="410"/>
      <c r="K36" s="411"/>
      <c r="L36" s="412"/>
      <c r="M36" s="41"/>
      <c r="N36" s="413"/>
      <c r="O36" s="413"/>
      <c r="P36" s="414"/>
      <c r="Q36" s="415"/>
      <c r="R36" s="416"/>
      <c r="S36" s="416"/>
      <c r="T36" s="417"/>
      <c r="U36" s="418"/>
      <c r="V36" s="418"/>
      <c r="W36" s="418"/>
      <c r="X36" s="418"/>
      <c r="Y36" s="418"/>
      <c r="Z36" s="418"/>
      <c r="AA36" s="419"/>
      <c r="AB36" s="420"/>
      <c r="AC36" s="420"/>
      <c r="AD36" s="420"/>
      <c r="AE36" s="420"/>
      <c r="AF36" s="420"/>
      <c r="AG36" s="420"/>
      <c r="AH36" s="421"/>
      <c r="AI36" s="422">
        <v>11</v>
      </c>
      <c r="AJ36" s="422"/>
      <c r="AK36" s="47" t="s">
        <v>74</v>
      </c>
      <c r="AL36" s="423">
        <v>25</v>
      </c>
      <c r="AM36" s="424"/>
      <c r="AN36" s="63"/>
    </row>
    <row r="37" spans="2:40" ht="24.6" customHeight="1" x14ac:dyDescent="0.15">
      <c r="B37" s="40"/>
      <c r="C37" s="155" t="str">
        <f>IF(AI18=1,"",IF(AI18=2,"うち、",""))</f>
        <v>うち、</v>
      </c>
      <c r="D37" s="403"/>
      <c r="E37" s="403"/>
      <c r="F37" s="157" t="s">
        <v>92</v>
      </c>
      <c r="G37" s="404"/>
      <c r="H37" s="404"/>
      <c r="I37" s="404"/>
      <c r="J37" s="404"/>
      <c r="K37" s="404"/>
      <c r="L37" s="404"/>
      <c r="M37" s="48" t="s">
        <v>61</v>
      </c>
      <c r="N37" s="159" t="s">
        <v>93</v>
      </c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60"/>
      <c r="AA37" s="161">
        <f>IF(AI18=1,ROUNDDOWN(SUMIF(M20:M36,"",AA20:AH36)*(G41/100),0)+ROUNDDOWN(SUMIF(M20:M36,F42,AA20:AH36)*(G42/100),0),IF(AI18=2,ROUNDDOWN(SUMIF(M20:M36,"",AA20:AH36)/(1+(G41/100))*(G41/100)+ROUNDDOWN(SUMIF(M20:M36,F42,AA20:AH36)/(1+(G42/100))*(G42/100),0),0)))</f>
        <v>38786</v>
      </c>
      <c r="AB37" s="162"/>
      <c r="AC37" s="162"/>
      <c r="AD37" s="162"/>
      <c r="AE37" s="162"/>
      <c r="AF37" s="162"/>
      <c r="AG37" s="162"/>
      <c r="AH37" s="163"/>
      <c r="AI37" s="164"/>
      <c r="AJ37" s="165"/>
      <c r="AK37" s="166"/>
      <c r="AL37" s="166"/>
      <c r="AM37" s="167"/>
      <c r="AN37" s="63"/>
    </row>
    <row r="38" spans="2:40" ht="24.6" customHeight="1" x14ac:dyDescent="0.15">
      <c r="B38" s="49"/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70"/>
      <c r="Q38" s="171" t="s">
        <v>94</v>
      </c>
      <c r="R38" s="172"/>
      <c r="S38" s="172"/>
      <c r="T38" s="172"/>
      <c r="U38" s="172"/>
      <c r="V38" s="172"/>
      <c r="W38" s="172"/>
      <c r="X38" s="172"/>
      <c r="Y38" s="172"/>
      <c r="Z38" s="173"/>
      <c r="AA38" s="161">
        <f>IF(AI18=1,SUM(AA20:AH37),IF(AI18=2,SUM(AA20:AH36),0))</f>
        <v>432400</v>
      </c>
      <c r="AB38" s="162"/>
      <c r="AC38" s="162"/>
      <c r="AD38" s="162"/>
      <c r="AE38" s="162"/>
      <c r="AF38" s="162"/>
      <c r="AG38" s="162"/>
      <c r="AH38" s="163"/>
      <c r="AI38" s="174"/>
      <c r="AJ38" s="175"/>
      <c r="AK38" s="175"/>
      <c r="AL38" s="175"/>
      <c r="AM38" s="176"/>
      <c r="AN38" s="57"/>
    </row>
    <row r="39" spans="2:40" ht="15" customHeight="1" thickBo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2:40" ht="20.100000000000001" customHeight="1" x14ac:dyDescent="0.15">
      <c r="B40" s="100" t="s">
        <v>95</v>
      </c>
      <c r="C40" s="103" t="s">
        <v>96</v>
      </c>
      <c r="D40" s="104"/>
      <c r="E40" s="104"/>
      <c r="F40" s="104"/>
      <c r="G40" s="104"/>
      <c r="H40" s="104"/>
      <c r="I40" s="104"/>
      <c r="J40" s="105"/>
      <c r="K40" s="103" t="s">
        <v>97</v>
      </c>
      <c r="L40" s="104"/>
      <c r="M40" s="104"/>
      <c r="N40" s="104"/>
      <c r="O40" s="104"/>
      <c r="P40" s="105"/>
      <c r="Q40" s="106" t="s">
        <v>98</v>
      </c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8" t="s">
        <v>99</v>
      </c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10"/>
    </row>
    <row r="41" spans="2:40" ht="20.100000000000001" customHeight="1" x14ac:dyDescent="0.15">
      <c r="B41" s="101"/>
      <c r="C41" s="111" t="s">
        <v>100</v>
      </c>
      <c r="D41" s="112"/>
      <c r="E41" s="112"/>
      <c r="F41" s="50"/>
      <c r="G41" s="51">
        <v>10</v>
      </c>
      <c r="H41" s="113" t="s">
        <v>101</v>
      </c>
      <c r="I41" s="114"/>
      <c r="J41" s="115"/>
      <c r="K41" s="116">
        <f>IF(AI18=1,SUMIF(M20:M36,"",AA20:AH36),IF(AI18=2,AB41-Q41,0))</f>
        <v>364910</v>
      </c>
      <c r="L41" s="117"/>
      <c r="M41" s="117"/>
      <c r="N41" s="117"/>
      <c r="O41" s="117"/>
      <c r="P41" s="118"/>
      <c r="Q41" s="119">
        <f>IF(AI18=1,ROUNDDOWN(K41*(G41/100),0),IF(AI18=2,ROUNDDOWN(SUMIF(M20:M36,"",AA20:AH36)/(1+(G41/100))*(G41/100),0),0))</f>
        <v>36490</v>
      </c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1">
        <f>IF(AI18=1,SUM(K41:AA41),IF(AI18=2,SUMIF(M20:M36,"",AA20:AH36),0))</f>
        <v>401400</v>
      </c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2"/>
    </row>
    <row r="42" spans="2:40" ht="20.100000000000001" customHeight="1" x14ac:dyDescent="0.15">
      <c r="B42" s="101"/>
      <c r="C42" s="133" t="s">
        <v>102</v>
      </c>
      <c r="D42" s="134"/>
      <c r="E42" s="134"/>
      <c r="F42" s="52" t="s">
        <v>61</v>
      </c>
      <c r="G42" s="51">
        <v>8</v>
      </c>
      <c r="H42" s="135" t="s">
        <v>101</v>
      </c>
      <c r="I42" s="136"/>
      <c r="J42" s="137"/>
      <c r="K42" s="138">
        <f>IF(AI18=1,SUMIF(M20:M36,F42,AA20:AH36),IF(AI18=2,AB42-Q42,0))</f>
        <v>28704</v>
      </c>
      <c r="L42" s="139"/>
      <c r="M42" s="139"/>
      <c r="N42" s="139"/>
      <c r="O42" s="139"/>
      <c r="P42" s="140"/>
      <c r="Q42" s="141">
        <f>IF(AI18=1,ROUNDDOWN(K42*(G42/100),0),IF(AI18=2,ROUNDDOWN(SUMIF(M20:M36,F42,AA20:AH36)/(1+(G42/100))*(G42/100),0),0))</f>
        <v>2296</v>
      </c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3">
        <f>IF(AI18=1,SUM(K42:AA42),IF(AI18=2,SUMIF(M20:M36,F42,AA20:AH36),0))</f>
        <v>31000</v>
      </c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4"/>
    </row>
    <row r="43" spans="2:40" ht="20.100000000000001" customHeight="1" x14ac:dyDescent="0.15">
      <c r="B43" s="101"/>
      <c r="C43" s="133"/>
      <c r="D43" s="134"/>
      <c r="E43" s="134"/>
      <c r="F43" s="50"/>
      <c r="G43" s="53"/>
      <c r="H43" s="145"/>
      <c r="I43" s="146"/>
      <c r="J43" s="147"/>
      <c r="K43" s="148"/>
      <c r="L43" s="149"/>
      <c r="M43" s="149"/>
      <c r="N43" s="149"/>
      <c r="O43" s="149"/>
      <c r="P43" s="150"/>
      <c r="Q43" s="151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3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4"/>
    </row>
    <row r="44" spans="2:40" ht="20.100000000000001" customHeight="1" thickBot="1" x14ac:dyDescent="0.2">
      <c r="B44" s="102"/>
      <c r="C44" s="123" t="s">
        <v>103</v>
      </c>
      <c r="D44" s="124"/>
      <c r="E44" s="124"/>
      <c r="F44" s="124"/>
      <c r="G44" s="124"/>
      <c r="H44" s="124"/>
      <c r="I44" s="124"/>
      <c r="J44" s="125"/>
      <c r="K44" s="126">
        <f>SUM(K41:P43)</f>
        <v>393614</v>
      </c>
      <c r="L44" s="127"/>
      <c r="M44" s="127"/>
      <c r="N44" s="127"/>
      <c r="O44" s="127"/>
      <c r="P44" s="128"/>
      <c r="Q44" s="129">
        <f>SUM(Q41:AA43)</f>
        <v>38786</v>
      </c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30">
        <f>SUM(AB41:AM43)</f>
        <v>432400</v>
      </c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2"/>
    </row>
    <row r="45" spans="2:40" ht="20.10000000000000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</sheetData>
  <sheetProtection algorithmName="SHA-512" hashValue="S5ykfjE3ytFE9XLggJlDin7MR8p+LkmhLr+KBXLT1xdLWNOkEtuwnTAvlOshuwe6Eo/30Y+QoRWJGdwG3uI0Ew==" saltValue="eqMqA38u84Wcv/yz/M3DQA==" spinCount="100000" sheet="1" objects="1" scenarios="1" formatCells="0" formatRows="0"/>
  <mergeCells count="221">
    <mergeCell ref="G2:O2"/>
    <mergeCell ref="P2:Y2"/>
    <mergeCell ref="AI2:AM2"/>
    <mergeCell ref="D12:N12"/>
    <mergeCell ref="Q12:V12"/>
    <mergeCell ref="W12:AC12"/>
    <mergeCell ref="AD12:AE12"/>
    <mergeCell ref="AF12:AK12"/>
    <mergeCell ref="AL12:AM12"/>
    <mergeCell ref="H9:I9"/>
    <mergeCell ref="Q9:AM9"/>
    <mergeCell ref="B10:D10"/>
    <mergeCell ref="F10:K10"/>
    <mergeCell ref="Q10:V11"/>
    <mergeCell ref="W10:AM10"/>
    <mergeCell ref="B11:C11"/>
    <mergeCell ref="D11:O11"/>
    <mergeCell ref="W11:AM11"/>
    <mergeCell ref="B4:C5"/>
    <mergeCell ref="Q4:Y5"/>
    <mergeCell ref="W7:AB8"/>
    <mergeCell ref="AC7:AH8"/>
    <mergeCell ref="AI7:AM8"/>
    <mergeCell ref="B13:C13"/>
    <mergeCell ref="D13:N13"/>
    <mergeCell ref="Z4:AM5"/>
    <mergeCell ref="J6:P6"/>
    <mergeCell ref="Q6:AM6"/>
    <mergeCell ref="Q7:V8"/>
    <mergeCell ref="Q13:V13"/>
    <mergeCell ref="D14:M14"/>
    <mergeCell ref="Q14:V14"/>
    <mergeCell ref="W14:AM14"/>
    <mergeCell ref="C19:I19"/>
    <mergeCell ref="J19:L19"/>
    <mergeCell ref="N19:P19"/>
    <mergeCell ref="Q19:S19"/>
    <mergeCell ref="T19:Z19"/>
    <mergeCell ref="AA19:AH19"/>
    <mergeCell ref="AI19:AM19"/>
    <mergeCell ref="B15:D15"/>
    <mergeCell ref="E15:O15"/>
    <mergeCell ref="Q15:Z15"/>
    <mergeCell ref="AA15:AM15"/>
    <mergeCell ref="B16:D16"/>
    <mergeCell ref="E16:I16"/>
    <mergeCell ref="J16:K16"/>
    <mergeCell ref="L16:O16"/>
    <mergeCell ref="C18:P18"/>
    <mergeCell ref="Q18:Z18"/>
    <mergeCell ref="AA18:AH18"/>
    <mergeCell ref="AJ18:AM18"/>
    <mergeCell ref="C20:I20"/>
    <mergeCell ref="J20:L20"/>
    <mergeCell ref="N20:P20"/>
    <mergeCell ref="Q20:S20"/>
    <mergeCell ref="T20:Z20"/>
    <mergeCell ref="AA20:AH20"/>
    <mergeCell ref="AI20:AJ20"/>
    <mergeCell ref="AL20:AM20"/>
    <mergeCell ref="AI21:AJ21"/>
    <mergeCell ref="AL21:AM21"/>
    <mergeCell ref="C22:I22"/>
    <mergeCell ref="J22:L22"/>
    <mergeCell ref="N22:P22"/>
    <mergeCell ref="Q22:S22"/>
    <mergeCell ref="T22:Z22"/>
    <mergeCell ref="AA22:AH22"/>
    <mergeCell ref="AI22:AJ22"/>
    <mergeCell ref="AL22:AM22"/>
    <mergeCell ref="C21:I21"/>
    <mergeCell ref="J21:L21"/>
    <mergeCell ref="N21:P21"/>
    <mergeCell ref="Q21:S21"/>
    <mergeCell ref="T21:Z21"/>
    <mergeCell ref="AA21:AH21"/>
    <mergeCell ref="AI23:AJ23"/>
    <mergeCell ref="AL23:AM23"/>
    <mergeCell ref="C24:I24"/>
    <mergeCell ref="J24:L24"/>
    <mergeCell ref="N24:P24"/>
    <mergeCell ref="Q24:S24"/>
    <mergeCell ref="T24:Z24"/>
    <mergeCell ref="AA24:AH24"/>
    <mergeCell ref="AI24:AJ24"/>
    <mergeCell ref="AL24:AM24"/>
    <mergeCell ref="C23:I23"/>
    <mergeCell ref="J23:L23"/>
    <mergeCell ref="N23:P23"/>
    <mergeCell ref="Q23:S23"/>
    <mergeCell ref="T23:Z23"/>
    <mergeCell ref="AA23:AH23"/>
    <mergeCell ref="AI25:AJ25"/>
    <mergeCell ref="AL25:AM25"/>
    <mergeCell ref="C26:I26"/>
    <mergeCell ref="J26:L26"/>
    <mergeCell ref="N26:P26"/>
    <mergeCell ref="Q26:S26"/>
    <mergeCell ref="T26:Z26"/>
    <mergeCell ref="AA26:AH26"/>
    <mergeCell ref="AI26:AJ26"/>
    <mergeCell ref="AL26:AM26"/>
    <mergeCell ref="C25:I25"/>
    <mergeCell ref="J25:L25"/>
    <mergeCell ref="N25:P25"/>
    <mergeCell ref="Q25:S25"/>
    <mergeCell ref="T25:Z25"/>
    <mergeCell ref="AA25:AH25"/>
    <mergeCell ref="AI27:AJ27"/>
    <mergeCell ref="AL27:AM27"/>
    <mergeCell ref="C28:I28"/>
    <mergeCell ref="J28:L28"/>
    <mergeCell ref="N28:P28"/>
    <mergeCell ref="Q28:S28"/>
    <mergeCell ref="T28:Z28"/>
    <mergeCell ref="AA28:AH28"/>
    <mergeCell ref="AI28:AJ28"/>
    <mergeCell ref="AL28:AM28"/>
    <mergeCell ref="C27:I27"/>
    <mergeCell ref="J27:L27"/>
    <mergeCell ref="N27:P27"/>
    <mergeCell ref="Q27:S27"/>
    <mergeCell ref="T27:Z27"/>
    <mergeCell ref="AA27:AH27"/>
    <mergeCell ref="AI29:AJ29"/>
    <mergeCell ref="AL29:AM29"/>
    <mergeCell ref="C30:I30"/>
    <mergeCell ref="J30:L30"/>
    <mergeCell ref="N30:P30"/>
    <mergeCell ref="Q30:S30"/>
    <mergeCell ref="T30:Z30"/>
    <mergeCell ref="AA30:AH30"/>
    <mergeCell ref="AI30:AJ30"/>
    <mergeCell ref="AL30:AM30"/>
    <mergeCell ref="C29:I29"/>
    <mergeCell ref="J29:L29"/>
    <mergeCell ref="N29:P29"/>
    <mergeCell ref="Q29:S29"/>
    <mergeCell ref="T29:Z29"/>
    <mergeCell ref="AA29:AH29"/>
    <mergeCell ref="AI31:AJ31"/>
    <mergeCell ref="AL31:AM31"/>
    <mergeCell ref="C32:I32"/>
    <mergeCell ref="J32:L32"/>
    <mergeCell ref="N32:P32"/>
    <mergeCell ref="Q32:S32"/>
    <mergeCell ref="T32:Z32"/>
    <mergeCell ref="AA32:AH32"/>
    <mergeCell ref="AI32:AJ32"/>
    <mergeCell ref="AL32:AM32"/>
    <mergeCell ref="C31:I31"/>
    <mergeCell ref="J31:L31"/>
    <mergeCell ref="N31:P31"/>
    <mergeCell ref="Q31:S31"/>
    <mergeCell ref="T31:Z31"/>
    <mergeCell ref="AA31:AH31"/>
    <mergeCell ref="AI33:AJ33"/>
    <mergeCell ref="AL33:AM33"/>
    <mergeCell ref="C34:I34"/>
    <mergeCell ref="J34:L34"/>
    <mergeCell ref="N34:P34"/>
    <mergeCell ref="Q34:S34"/>
    <mergeCell ref="T34:Z34"/>
    <mergeCell ref="AA34:AH34"/>
    <mergeCell ref="AI34:AJ34"/>
    <mergeCell ref="AL34:AM34"/>
    <mergeCell ref="C33:I33"/>
    <mergeCell ref="J33:L33"/>
    <mergeCell ref="N33:P33"/>
    <mergeCell ref="Q33:S33"/>
    <mergeCell ref="T33:Z33"/>
    <mergeCell ref="AA33:AH33"/>
    <mergeCell ref="AI35:AJ35"/>
    <mergeCell ref="AL35:AM35"/>
    <mergeCell ref="C36:I36"/>
    <mergeCell ref="J36:L36"/>
    <mergeCell ref="N36:P36"/>
    <mergeCell ref="Q36:S36"/>
    <mergeCell ref="T36:Z36"/>
    <mergeCell ref="AA36:AH36"/>
    <mergeCell ref="AI36:AJ36"/>
    <mergeCell ref="AL36:AM36"/>
    <mergeCell ref="C35:I35"/>
    <mergeCell ref="J35:L35"/>
    <mergeCell ref="N35:P35"/>
    <mergeCell ref="Q35:S35"/>
    <mergeCell ref="T35:Z35"/>
    <mergeCell ref="AA35:AH35"/>
    <mergeCell ref="C37:E37"/>
    <mergeCell ref="F37:L37"/>
    <mergeCell ref="N37:Z37"/>
    <mergeCell ref="AA37:AH37"/>
    <mergeCell ref="AI37:AM37"/>
    <mergeCell ref="C38:P38"/>
    <mergeCell ref="Q38:Z38"/>
    <mergeCell ref="AA38:AH38"/>
    <mergeCell ref="AI38:AM38"/>
    <mergeCell ref="B40:B44"/>
    <mergeCell ref="C40:J40"/>
    <mergeCell ref="K40:P40"/>
    <mergeCell ref="Q40:AA40"/>
    <mergeCell ref="AB40:AM40"/>
    <mergeCell ref="C41:E41"/>
    <mergeCell ref="H41:J41"/>
    <mergeCell ref="K41:P41"/>
    <mergeCell ref="Q41:AA41"/>
    <mergeCell ref="AB41:AM41"/>
    <mergeCell ref="C44:J44"/>
    <mergeCell ref="K44:P44"/>
    <mergeCell ref="Q44:AA44"/>
    <mergeCell ref="AB44:AM44"/>
    <mergeCell ref="C42:E42"/>
    <mergeCell ref="H42:J42"/>
    <mergeCell ref="K42:P42"/>
    <mergeCell ref="Q42:AA42"/>
    <mergeCell ref="AB42:AM42"/>
    <mergeCell ref="C43:E43"/>
    <mergeCell ref="H43:J43"/>
    <mergeCell ref="K43:P43"/>
    <mergeCell ref="Q43:AA43"/>
    <mergeCell ref="AB43:AM43"/>
  </mergeCells>
  <phoneticPr fontId="2"/>
  <dataValidations count="3">
    <dataValidation type="list" allowBlank="1" showInputMessage="1" showErrorMessage="1" sqref="AA18:AH18">
      <formula1>" 外税 (税抜), 内税 (税込)"</formula1>
    </dataValidation>
    <dataValidation type="textLength" allowBlank="1" showInputMessage="1" showErrorMessage="1" sqref="F10 L10">
      <formula1>13</formula1>
      <formula2>13</formula2>
    </dataValidation>
    <dataValidation type="list" allowBlank="1" showInputMessage="1" showErrorMessage="1" sqref="M20:M36">
      <formula1>"※"</formula1>
    </dataValidation>
  </dataValidations>
  <printOptions horizontalCentered="1" verticalCentered="1"/>
  <pageMargins left="0.19685039370078741" right="0" top="0.19685039370078741" bottom="0.19685039370078741" header="0.19685039370078741" footer="7.874015748031496E-2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25</xdr:col>
                    <xdr:colOff>38100</xdr:colOff>
                    <xdr:row>12</xdr:row>
                    <xdr:rowOff>38100</xdr:rowOff>
                  </from>
                  <to>
                    <xdr:col>29</xdr:col>
                    <xdr:colOff>57150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32</xdr:col>
                    <xdr:colOff>38100</xdr:colOff>
                    <xdr:row>12</xdr:row>
                    <xdr:rowOff>38100</xdr:rowOff>
                  </from>
                  <to>
                    <xdr:col>36</xdr:col>
                    <xdr:colOff>57150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解説</vt:lpstr>
      <vt:lpstr>請求インボイス (記載例)１</vt:lpstr>
      <vt:lpstr>請求インボイス (記載例)２ 【 内訳 様式使用時 】</vt:lpstr>
      <vt:lpstr>請求書様式（物品他）インボイス</vt:lpstr>
      <vt:lpstr>解説!Print_Area</vt:lpstr>
      <vt:lpstr>'請求インボイス (記載例)１'!Print_Area</vt:lpstr>
      <vt:lpstr>'請求インボイス (記載例)２ 【 内訳 様式使用時 】'!Print_Area</vt:lpstr>
      <vt:lpstr>'請求書様式（物品他）インボイス'!Print_Area</vt:lpstr>
      <vt:lpstr>解説!Print_Titles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senboku</dc:creator>
  <cp:lastModifiedBy>senboku</cp:lastModifiedBy>
  <cp:lastPrinted>2023-10-05T07:21:48Z</cp:lastPrinted>
  <dcterms:created xsi:type="dcterms:W3CDTF">2023-09-26T07:56:41Z</dcterms:created>
  <dcterms:modified xsi:type="dcterms:W3CDTF">2023-10-10T04:09:15Z</dcterms:modified>
</cp:coreProperties>
</file>